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6000地球温暖化対策担当\12_みなとモデル制度\みなとモデル事務局\02_業務マニュアル&amp;各種様式【最新版】\04_申請書式\05 テナント認証申請書\"/>
    </mc:Choice>
  </mc:AlternateContent>
  <xr:revisionPtr revIDLastSave="0" documentId="13_ncr:1_{2F3B99DA-54EA-4806-B869-9B184C3CDF96}" xr6:coauthVersionLast="36" xr6:coauthVersionMax="36" xr10:uidLastSave="{00000000-0000-0000-0000-000000000000}"/>
  <bookViews>
    <workbookView xWindow="2832" yWindow="0" windowWidth="20736" windowHeight="11760" tabRatio="766" xr2:uid="{00000000-000D-0000-FFFF-FFFF00000000}"/>
  </bookViews>
  <sheets>
    <sheet name="【書式】　国産木材使用数量・CO2固定量調書" sheetId="10" r:id="rId1"/>
    <sheet name="記入例" sheetId="14" r:id="rId2"/>
    <sheet name="Data" sheetId="7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0" l="1"/>
  <c r="H6" i="10"/>
  <c r="H7" i="10"/>
  <c r="H8" i="10"/>
  <c r="H5" i="10"/>
  <c r="H10" i="10"/>
  <c r="H16" i="10"/>
  <c r="H17" i="10"/>
  <c r="H18" i="10"/>
  <c r="H19" i="10"/>
  <c r="H20" i="10"/>
  <c r="H21" i="10"/>
  <c r="H9" i="10"/>
  <c r="H7" i="14"/>
  <c r="H6" i="14"/>
  <c r="H5" i="14"/>
  <c r="H8" i="14"/>
  <c r="H10" i="14"/>
  <c r="H23" i="14"/>
  <c r="H22" i="14"/>
  <c r="H21" i="14"/>
  <c r="H20" i="14"/>
  <c r="H19" i="14"/>
  <c r="H18" i="14"/>
  <c r="H17" i="14"/>
  <c r="H16" i="14"/>
  <c r="H15" i="14"/>
  <c r="H9" i="14"/>
  <c r="H23" i="10"/>
  <c r="H22" i="10"/>
</calcChain>
</file>

<file path=xl/sharedStrings.xml><?xml version="1.0" encoding="utf-8"?>
<sst xmlns="http://schemas.openxmlformats.org/spreadsheetml/2006/main" count="290" uniqueCount="223">
  <si>
    <t>二酸化炭素固定量合計(t-CO2)</t>
    <rPh sb="0" eb="3">
      <t>ニサンカ</t>
    </rPh>
    <rPh sb="3" eb="5">
      <t>タンソ</t>
    </rPh>
    <rPh sb="5" eb="7">
      <t>コテイ</t>
    </rPh>
    <rPh sb="7" eb="8">
      <t>リョウ</t>
    </rPh>
    <rPh sb="8" eb="10">
      <t>ゴウケイ</t>
    </rPh>
    <phoneticPr fontId="1"/>
  </si>
  <si>
    <t>二酸化炭素
固定量
(t-co2)</t>
    <rPh sb="0" eb="3">
      <t>ニサンカ</t>
    </rPh>
    <rPh sb="3" eb="5">
      <t>タンソ</t>
    </rPh>
    <rPh sb="6" eb="8">
      <t>コテイ</t>
    </rPh>
    <rPh sb="8" eb="9">
      <t>リョウ</t>
    </rPh>
    <phoneticPr fontId="1"/>
  </si>
  <si>
    <t>材の区分</t>
    <rPh sb="0" eb="1">
      <t>ザイ</t>
    </rPh>
    <rPh sb="2" eb="4">
      <t>クブン</t>
    </rPh>
    <phoneticPr fontId="1"/>
  </si>
  <si>
    <t>協定木材</t>
    <rPh sb="0" eb="2">
      <t>キョウテイ</t>
    </rPh>
    <rPh sb="2" eb="4">
      <t>モクザイ</t>
    </rPh>
    <phoneticPr fontId="1"/>
  </si>
  <si>
    <t>国産合法木材</t>
    <rPh sb="0" eb="2">
      <t>コクサン</t>
    </rPh>
    <rPh sb="2" eb="4">
      <t>ゴウホウ</t>
    </rPh>
    <rPh sb="4" eb="6">
      <t>モクザイ</t>
    </rPh>
    <phoneticPr fontId="1"/>
  </si>
  <si>
    <t>テナント名称</t>
    <rPh sb="4" eb="6">
      <t>メイショウ</t>
    </rPh>
    <phoneticPr fontId="1"/>
  </si>
  <si>
    <t>用途</t>
    <rPh sb="0" eb="2">
      <t>ヨウト</t>
    </rPh>
    <phoneticPr fontId="1"/>
  </si>
  <si>
    <t>●テナント情報</t>
    <rPh sb="5" eb="7">
      <t>ジョウホウ</t>
    </rPh>
    <phoneticPr fontId="1"/>
  </si>
  <si>
    <t>●木材使用量・CO2固定量情報</t>
    <rPh sb="1" eb="3">
      <t>モクザイ</t>
    </rPh>
    <rPh sb="3" eb="5">
      <t>シヨウ</t>
    </rPh>
    <rPh sb="5" eb="6">
      <t>リョウ</t>
    </rPh>
    <rPh sb="10" eb="12">
      <t>コテイ</t>
    </rPh>
    <rPh sb="12" eb="13">
      <t>リョウ</t>
    </rPh>
    <rPh sb="13" eb="15">
      <t>ジョウホウ</t>
    </rPh>
    <phoneticPr fontId="1"/>
  </si>
  <si>
    <t>使用部位</t>
    <rPh sb="0" eb="2">
      <t>シヨウ</t>
    </rPh>
    <rPh sb="2" eb="4">
      <t>ブイ</t>
    </rPh>
    <phoneticPr fontId="1"/>
  </si>
  <si>
    <t>使用樹種</t>
    <rPh sb="0" eb="2">
      <t>シヨウ</t>
    </rPh>
    <rPh sb="2" eb="4">
      <t>ジュシュ</t>
    </rPh>
    <phoneticPr fontId="1"/>
  </si>
  <si>
    <t>加工形態</t>
    <rPh sb="0" eb="2">
      <t>カコウ</t>
    </rPh>
    <rPh sb="2" eb="4">
      <t>ケイタイ</t>
    </rPh>
    <phoneticPr fontId="1"/>
  </si>
  <si>
    <t>基準木材使用量（ｍ3）</t>
    <rPh sb="0" eb="2">
      <t>キジュン</t>
    </rPh>
    <rPh sb="2" eb="4">
      <t>モクザイ</t>
    </rPh>
    <rPh sb="4" eb="6">
      <t>シヨウ</t>
    </rPh>
    <rPh sb="6" eb="7">
      <t>リョウ</t>
    </rPh>
    <phoneticPr fontId="1"/>
  </si>
  <si>
    <t>木材使用量合計（ｍ3）</t>
    <rPh sb="0" eb="2">
      <t>モクザイ</t>
    </rPh>
    <rPh sb="2" eb="4">
      <t>シヨウ</t>
    </rPh>
    <rPh sb="4" eb="5">
      <t>リョウ</t>
    </rPh>
    <rPh sb="5" eb="7">
      <t>ゴウケイ</t>
    </rPh>
    <phoneticPr fontId="1"/>
  </si>
  <si>
    <t>協定自治体</t>
    <rPh sb="0" eb="2">
      <t>キョウテイ</t>
    </rPh>
    <rPh sb="2" eb="5">
      <t>ジチタイ</t>
    </rPh>
    <phoneticPr fontId="1"/>
  </si>
  <si>
    <t>材種</t>
    <rPh sb="0" eb="1">
      <t>ザイ</t>
    </rPh>
    <rPh sb="1" eb="2">
      <t>タネ</t>
    </rPh>
    <phoneticPr fontId="1"/>
  </si>
  <si>
    <t>樹種</t>
  </si>
  <si>
    <t>属性</t>
    <rPh sb="0" eb="2">
      <t>ゾクセイ</t>
    </rPh>
    <phoneticPr fontId="1"/>
  </si>
  <si>
    <t>種別</t>
    <rPh sb="0" eb="1">
      <t>シュ</t>
    </rPh>
    <rPh sb="1" eb="2">
      <t>ベツ</t>
    </rPh>
    <phoneticPr fontId="12"/>
  </si>
  <si>
    <t>容積密度
(ｇ/㎝3)</t>
  </si>
  <si>
    <t>炭素含有率</t>
    <rPh sb="0" eb="2">
      <t>タンソ</t>
    </rPh>
    <rPh sb="2" eb="4">
      <t>ガンユウ</t>
    </rPh>
    <rPh sb="4" eb="5">
      <t>リツ</t>
    </rPh>
    <phoneticPr fontId="1"/>
  </si>
  <si>
    <t>二酸化炭素係数</t>
    <rPh sb="0" eb="3">
      <t>ニサンカ</t>
    </rPh>
    <rPh sb="3" eb="5">
      <t>タンソ</t>
    </rPh>
    <rPh sb="5" eb="7">
      <t>ケイスウ</t>
    </rPh>
    <phoneticPr fontId="1"/>
  </si>
  <si>
    <t>無垢材</t>
    <rPh sb="0" eb="2">
      <t>ムク</t>
    </rPh>
    <rPh sb="2" eb="3">
      <t>ザイ</t>
    </rPh>
    <phoneticPr fontId="1"/>
  </si>
  <si>
    <t>ｽｷﾞ</t>
  </si>
  <si>
    <t>協定木材</t>
    <rPh sb="0" eb="2">
      <t>キョウテイ</t>
    </rPh>
    <rPh sb="2" eb="4">
      <t>モクザイ</t>
    </rPh>
    <phoneticPr fontId="1"/>
  </si>
  <si>
    <t>床　ﾌﾛｰﾘﾝｸﾞ</t>
    <rPh sb="0" eb="1">
      <t>ユカ</t>
    </rPh>
    <phoneticPr fontId="1"/>
  </si>
  <si>
    <t>集成材</t>
    <rPh sb="0" eb="2">
      <t>シュウセイ</t>
    </rPh>
    <rPh sb="2" eb="3">
      <t>ザイ</t>
    </rPh>
    <phoneticPr fontId="1"/>
  </si>
  <si>
    <t>ﾋﾉｷ</t>
  </si>
  <si>
    <t>国産合法木材</t>
    <rPh sb="0" eb="2">
      <t>コクサン</t>
    </rPh>
    <rPh sb="2" eb="4">
      <t>ゴウホウ</t>
    </rPh>
    <rPh sb="4" eb="6">
      <t>モクザイ</t>
    </rPh>
    <phoneticPr fontId="1"/>
  </si>
  <si>
    <t>床　下地</t>
    <rPh sb="0" eb="1">
      <t>ユカ</t>
    </rPh>
    <rPh sb="2" eb="4">
      <t>シタジ</t>
    </rPh>
    <phoneticPr fontId="1"/>
  </si>
  <si>
    <t>化粧単板</t>
    <rPh sb="0" eb="2">
      <t>ケショウ</t>
    </rPh>
    <rPh sb="2" eb="3">
      <t>タン</t>
    </rPh>
    <rPh sb="3" eb="4">
      <t>イタ</t>
    </rPh>
    <phoneticPr fontId="1"/>
  </si>
  <si>
    <t>ｻﾜﾗ</t>
  </si>
  <si>
    <t>床　その他</t>
    <rPh sb="0" eb="1">
      <t>ユカ</t>
    </rPh>
    <rPh sb="4" eb="5">
      <t>タ</t>
    </rPh>
    <phoneticPr fontId="1"/>
  </si>
  <si>
    <t>合板</t>
    <rPh sb="0" eb="2">
      <t>ゴウハン</t>
    </rPh>
    <phoneticPr fontId="1"/>
  </si>
  <si>
    <t>ｱｶﾏﾂ</t>
  </si>
  <si>
    <t>壁　壁装材</t>
    <rPh sb="0" eb="1">
      <t>カベ</t>
    </rPh>
    <rPh sb="2" eb="3">
      <t>カベ</t>
    </rPh>
    <rPh sb="3" eb="4">
      <t>ソウ</t>
    </rPh>
    <rPh sb="4" eb="5">
      <t>ザイ</t>
    </rPh>
    <phoneticPr fontId="1"/>
  </si>
  <si>
    <t>LVL</t>
    <phoneticPr fontId="1"/>
  </si>
  <si>
    <t>ｸﾛﾏﾂ</t>
  </si>
  <si>
    <t>壁　壁下地</t>
    <rPh sb="0" eb="1">
      <t>カベ</t>
    </rPh>
    <rPh sb="2" eb="3">
      <t>カベ</t>
    </rPh>
    <rPh sb="3" eb="5">
      <t>シタジ</t>
    </rPh>
    <phoneticPr fontId="1"/>
  </si>
  <si>
    <t>圧密材</t>
    <rPh sb="0" eb="1">
      <t>アツ</t>
    </rPh>
    <rPh sb="1" eb="2">
      <t>ミツ</t>
    </rPh>
    <rPh sb="2" eb="3">
      <t>ザイ</t>
    </rPh>
    <phoneticPr fontId="1"/>
  </si>
  <si>
    <t>ﾋﾊﾞ</t>
  </si>
  <si>
    <t>圧縮材</t>
    <rPh sb="0" eb="2">
      <t>アッシュク</t>
    </rPh>
    <rPh sb="2" eb="3">
      <t>ザイ</t>
    </rPh>
    <phoneticPr fontId="1"/>
  </si>
  <si>
    <t>壁　その他</t>
    <rPh sb="0" eb="1">
      <t>カベ</t>
    </rPh>
    <rPh sb="4" eb="5">
      <t>タ</t>
    </rPh>
    <phoneticPr fontId="1"/>
  </si>
  <si>
    <t>ﾊﾟｰﾃｨｸﾙﾎﾞｰﾄﾞ</t>
    <phoneticPr fontId="1"/>
  </si>
  <si>
    <t>ｶﾗﾏﾂ</t>
  </si>
  <si>
    <t>天井　天井材</t>
    <rPh sb="0" eb="2">
      <t>テンジョウ</t>
    </rPh>
    <rPh sb="3" eb="5">
      <t>テンジョウ</t>
    </rPh>
    <rPh sb="5" eb="6">
      <t>ザイ</t>
    </rPh>
    <phoneticPr fontId="1"/>
  </si>
  <si>
    <t>MDF</t>
    <phoneticPr fontId="1"/>
  </si>
  <si>
    <t>ﾓﾐ</t>
  </si>
  <si>
    <t>天井　天井下地</t>
    <rPh sb="0" eb="2">
      <t>テンジョウ</t>
    </rPh>
    <rPh sb="3" eb="5">
      <t>テンジョウ</t>
    </rPh>
    <rPh sb="5" eb="7">
      <t>シタジ</t>
    </rPh>
    <phoneticPr fontId="1"/>
  </si>
  <si>
    <t>ﾊｰﾄﾞﾎﾞｰﾄﾞ</t>
    <phoneticPr fontId="1"/>
  </si>
  <si>
    <t>ﾄﾄﾞﾏﾂ</t>
  </si>
  <si>
    <t>天井　その他</t>
    <rPh sb="0" eb="2">
      <t>テンジョウ</t>
    </rPh>
    <rPh sb="5" eb="6">
      <t>タ</t>
    </rPh>
    <phoneticPr fontId="1"/>
  </si>
  <si>
    <t>ｲﾝｼｭﾚｰｼｮﾝﾎﾞｰﾄﾞ</t>
    <phoneticPr fontId="1"/>
  </si>
  <si>
    <t>ﾂｶﾞ</t>
  </si>
  <si>
    <t>建具　ﾄﾞｱ</t>
    <rPh sb="0" eb="2">
      <t>タテグ</t>
    </rPh>
    <phoneticPr fontId="1"/>
  </si>
  <si>
    <t>OSB</t>
    <phoneticPr fontId="1"/>
  </si>
  <si>
    <t>ｴｿﾞﾏﾂ</t>
  </si>
  <si>
    <t>建具　ﾊﾟｰﾃｨｼｮﾝ</t>
    <rPh sb="0" eb="2">
      <t>タテグ</t>
    </rPh>
    <phoneticPr fontId="1"/>
  </si>
  <si>
    <t>木質ｾﾒﾝﾄ板</t>
    <rPh sb="0" eb="2">
      <t>モクシツ</t>
    </rPh>
    <rPh sb="6" eb="7">
      <t>イタ</t>
    </rPh>
    <phoneticPr fontId="1"/>
  </si>
  <si>
    <t>ｱｶｴｿﾞﾏﾂ</t>
  </si>
  <si>
    <t>建具　ｻｯｼ</t>
    <rPh sb="0" eb="2">
      <t>タテグ</t>
    </rPh>
    <phoneticPr fontId="1"/>
  </si>
  <si>
    <t>その他</t>
    <rPh sb="2" eb="3">
      <t>タ</t>
    </rPh>
    <phoneticPr fontId="1"/>
  </si>
  <si>
    <t>ﾏｷ</t>
  </si>
  <si>
    <t>合板・挽板</t>
    <rPh sb="0" eb="2">
      <t>ゴウハン</t>
    </rPh>
    <rPh sb="3" eb="4">
      <t>ヒキ</t>
    </rPh>
    <rPh sb="4" eb="5">
      <t>イタ</t>
    </rPh>
    <phoneticPr fontId="1"/>
  </si>
  <si>
    <t>建具　その他</t>
    <rPh sb="0" eb="2">
      <t>タテグ</t>
    </rPh>
    <rPh sb="5" eb="6">
      <t>タ</t>
    </rPh>
    <phoneticPr fontId="1"/>
  </si>
  <si>
    <t>ｲﾁｲ</t>
  </si>
  <si>
    <t>OAフロア</t>
    <phoneticPr fontId="1"/>
  </si>
  <si>
    <t>造作部材　ｻｯｼ額縁</t>
    <rPh sb="0" eb="2">
      <t>ゾウサク</t>
    </rPh>
    <rPh sb="2" eb="4">
      <t>ブザイ</t>
    </rPh>
    <rPh sb="8" eb="10">
      <t>ガクブチ</t>
    </rPh>
    <phoneticPr fontId="1"/>
  </si>
  <si>
    <t>ｲﾁｮｳ</t>
  </si>
  <si>
    <t>再生木材</t>
    <rPh sb="0" eb="2">
      <t>サイセイ</t>
    </rPh>
    <rPh sb="2" eb="4">
      <t>モクザイ</t>
    </rPh>
    <phoneticPr fontId="1"/>
  </si>
  <si>
    <t>造作部材　建具･窓･開口枠</t>
    <rPh sb="0" eb="2">
      <t>ゾウサク</t>
    </rPh>
    <rPh sb="2" eb="4">
      <t>ブザイ</t>
    </rPh>
    <rPh sb="5" eb="7">
      <t>タテグ</t>
    </rPh>
    <rPh sb="8" eb="9">
      <t>マド</t>
    </rPh>
    <rPh sb="10" eb="12">
      <t>カイコウ</t>
    </rPh>
    <rPh sb="12" eb="13">
      <t>ワク</t>
    </rPh>
    <phoneticPr fontId="1"/>
  </si>
  <si>
    <t>外来針葉樹</t>
  </si>
  <si>
    <t>造作部材　巾木</t>
    <rPh sb="0" eb="2">
      <t>ゾウサク</t>
    </rPh>
    <rPh sb="2" eb="4">
      <t>ブザイ</t>
    </rPh>
    <rPh sb="5" eb="6">
      <t>ハバ</t>
    </rPh>
    <rPh sb="6" eb="7">
      <t>キ</t>
    </rPh>
    <phoneticPr fontId="1"/>
  </si>
  <si>
    <t>その他針葉樹(北海道､東北6県､栃木､群馬､埼玉､新潟､富山､山梨､長野､岐阜､静岡産)</t>
  </si>
  <si>
    <t>造作部材　廻縁</t>
    <rPh sb="0" eb="2">
      <t>ゾウサク</t>
    </rPh>
    <rPh sb="2" eb="4">
      <t>ブザイ</t>
    </rPh>
    <rPh sb="5" eb="7">
      <t>マワリブチ</t>
    </rPh>
    <phoneticPr fontId="1"/>
  </si>
  <si>
    <t>その他針葉樹(沖縄産)</t>
  </si>
  <si>
    <t>造作部材　その他</t>
    <rPh sb="0" eb="2">
      <t>ゾウサク</t>
    </rPh>
    <rPh sb="2" eb="4">
      <t>ブザイ</t>
    </rPh>
    <rPh sb="7" eb="8">
      <t>タ</t>
    </rPh>
    <phoneticPr fontId="1"/>
  </si>
  <si>
    <t>その他針葉樹(上記以外の県産)</t>
  </si>
  <si>
    <t>外装・外構材　外壁</t>
    <rPh sb="0" eb="2">
      <t>ガイソウ</t>
    </rPh>
    <rPh sb="3" eb="4">
      <t>ソト</t>
    </rPh>
    <rPh sb="4" eb="5">
      <t>コウ</t>
    </rPh>
    <rPh sb="5" eb="6">
      <t>ザイ</t>
    </rPh>
    <rPh sb="6" eb="7">
      <t>ガイザイ</t>
    </rPh>
    <rPh sb="7" eb="9">
      <t>ガイヘキ</t>
    </rPh>
    <phoneticPr fontId="1"/>
  </si>
  <si>
    <t>ﾌﾞﾅ</t>
  </si>
  <si>
    <t>外装・外構材ｳｯﾄﾞﾃﾞｯｷ</t>
    <rPh sb="0" eb="2">
      <t>ガイソウ</t>
    </rPh>
    <rPh sb="3" eb="4">
      <t>ソト</t>
    </rPh>
    <rPh sb="4" eb="5">
      <t>コウ</t>
    </rPh>
    <rPh sb="5" eb="6">
      <t>ザイ</t>
    </rPh>
    <phoneticPr fontId="1"/>
  </si>
  <si>
    <t>ｶｼ</t>
  </si>
  <si>
    <t>外装・外構材ﾌｪﾝｽ</t>
    <rPh sb="0" eb="2">
      <t>ガイソウ</t>
    </rPh>
    <rPh sb="3" eb="4">
      <t>ソト</t>
    </rPh>
    <rPh sb="4" eb="5">
      <t>コウ</t>
    </rPh>
    <rPh sb="5" eb="6">
      <t>ザイ</t>
    </rPh>
    <phoneticPr fontId="1"/>
  </si>
  <si>
    <t>ｸﾘ</t>
  </si>
  <si>
    <t>外装・外構材その他</t>
    <rPh sb="0" eb="2">
      <t>ガイソウ</t>
    </rPh>
    <rPh sb="3" eb="4">
      <t>ソト</t>
    </rPh>
    <rPh sb="4" eb="5">
      <t>コウ</t>
    </rPh>
    <rPh sb="5" eb="6">
      <t>ザイ</t>
    </rPh>
    <rPh sb="8" eb="9">
      <t>タ</t>
    </rPh>
    <phoneticPr fontId="1"/>
  </si>
  <si>
    <t>ｸﾇｷﾞ</t>
  </si>
  <si>
    <t>家具　造作家具</t>
    <rPh sb="0" eb="2">
      <t>カグ</t>
    </rPh>
    <rPh sb="3" eb="5">
      <t>ゾウサク</t>
    </rPh>
    <rPh sb="5" eb="7">
      <t>カグ</t>
    </rPh>
    <phoneticPr fontId="1"/>
  </si>
  <si>
    <t>ﾅﾗ</t>
  </si>
  <si>
    <t>家具　置き家具</t>
    <rPh sb="0" eb="2">
      <t>カグ</t>
    </rPh>
    <rPh sb="3" eb="4">
      <t>オ</t>
    </rPh>
    <rPh sb="5" eb="7">
      <t>カグ</t>
    </rPh>
    <phoneticPr fontId="1"/>
  </si>
  <si>
    <t>ﾄﾞﾛﾉｷ</t>
  </si>
  <si>
    <t>家具　その他</t>
    <rPh sb="0" eb="2">
      <t>カグ</t>
    </rPh>
    <rPh sb="5" eb="6">
      <t>タ</t>
    </rPh>
    <phoneticPr fontId="1"/>
  </si>
  <si>
    <t>ﾊﾝﾉｷ</t>
  </si>
  <si>
    <t>ﾆﾚ</t>
  </si>
  <si>
    <t>ｹﾔｷ</t>
  </si>
  <si>
    <t>ｶﾂﾗ</t>
  </si>
  <si>
    <t>ﾎｵﾉｷ</t>
  </si>
  <si>
    <t>ｶｴﾃﾞ</t>
  </si>
  <si>
    <t>ｷﾊﾀﾞ</t>
  </si>
  <si>
    <t>ｼﾅﾉｷ</t>
  </si>
  <si>
    <t>ｾﾝﾉｷ</t>
  </si>
  <si>
    <t>ｷﾘ</t>
  </si>
  <si>
    <t>外来広葉樹</t>
  </si>
  <si>
    <t>ｶﾝﾊﾞ</t>
  </si>
  <si>
    <t>その他広葉樹(千葉､東京､高知､福岡､長崎､鹿児島､沖縄産)</t>
  </si>
  <si>
    <t>その他広葉樹(三重､和歌山､大分､熊本､宮崎､佐賀産)</t>
  </si>
  <si>
    <t>その他広葉樹(上記2区分以外の府県産)</t>
  </si>
  <si>
    <t>※「京都議定書3条3及び4の下でのLULUCF 活動の補足情報に関する報告書」に示された容積密度及び炭素含有率</t>
    <phoneticPr fontId="1"/>
  </si>
  <si>
    <t>国産合法木材使用量合計（ｍ3）</t>
    <rPh sb="0" eb="2">
      <t>コクサン</t>
    </rPh>
    <rPh sb="2" eb="4">
      <t>ゴウホウ</t>
    </rPh>
    <rPh sb="4" eb="6">
      <t>モクザイ</t>
    </rPh>
    <rPh sb="6" eb="8">
      <t>シヨウ</t>
    </rPh>
    <rPh sb="8" eb="9">
      <t>リョウ</t>
    </rPh>
    <rPh sb="9" eb="11">
      <t>ゴウケイ</t>
    </rPh>
    <phoneticPr fontId="1"/>
  </si>
  <si>
    <t>協定木材使用量合計（ｍ3）</t>
    <rPh sb="0" eb="2">
      <t>キョウテイ</t>
    </rPh>
    <rPh sb="2" eb="4">
      <t>モクザイ</t>
    </rPh>
    <rPh sb="4" eb="6">
      <t>シヨウ</t>
    </rPh>
    <rPh sb="6" eb="7">
      <t>リョウ</t>
    </rPh>
    <rPh sb="7" eb="9">
      <t>ゴウケイ</t>
    </rPh>
    <phoneticPr fontId="1"/>
  </si>
  <si>
    <t>あきる野市</t>
  </si>
  <si>
    <t>星の数</t>
    <rPh sb="0" eb="1">
      <t>ホシ</t>
    </rPh>
    <rPh sb="2" eb="3">
      <t>カズ</t>
    </rPh>
    <phoneticPr fontId="1"/>
  </si>
  <si>
    <t>部屋</t>
    <rPh sb="0" eb="2">
      <t>ヘヤ</t>
    </rPh>
    <phoneticPr fontId="1"/>
  </si>
  <si>
    <t>国産合法木材</t>
    <rPh sb="0" eb="6">
      <t>コクサンゴウホウモクザイ</t>
    </rPh>
    <phoneticPr fontId="10"/>
  </si>
  <si>
    <t>協定木材の産地</t>
    <rPh sb="0" eb="3">
      <t>キョウテイモクザイ</t>
    </rPh>
    <rPh sb="3" eb="4">
      <t>ザイ</t>
    </rPh>
    <rPh sb="5" eb="7">
      <t>サンチ</t>
    </rPh>
    <phoneticPr fontId="1"/>
  </si>
  <si>
    <t>材の区分</t>
    <rPh sb="0" eb="1">
      <t>ザイ</t>
    </rPh>
    <rPh sb="2" eb="4">
      <t>クブン</t>
    </rPh>
    <phoneticPr fontId="1"/>
  </si>
  <si>
    <t>国産木材
使用量
(ｍ3)</t>
    <rPh sb="0" eb="2">
      <t>コクサン</t>
    </rPh>
    <rPh sb="2" eb="4">
      <t>モクザイ</t>
    </rPh>
    <rPh sb="5" eb="7">
      <t>シヨウ</t>
    </rPh>
    <rPh sb="7" eb="8">
      <t>リョウ</t>
    </rPh>
    <phoneticPr fontId="1"/>
  </si>
  <si>
    <t>延床面積（ｍ2）</t>
    <rPh sb="0" eb="1">
      <t>ノ</t>
    </rPh>
    <rPh sb="1" eb="2">
      <t>ユカ</t>
    </rPh>
    <rPh sb="2" eb="4">
      <t>メンセキ</t>
    </rPh>
    <phoneticPr fontId="1"/>
  </si>
  <si>
    <t>カウンター</t>
  </si>
  <si>
    <t>フローリング</t>
  </si>
  <si>
    <t>店舗入口</t>
  </si>
  <si>
    <t>店舗（お客様フロア）</t>
  </si>
  <si>
    <t>腰壁</t>
  </si>
  <si>
    <t>天井ルーバー</t>
  </si>
  <si>
    <t>椅子</t>
  </si>
  <si>
    <t>テーブル</t>
  </si>
  <si>
    <t>店舗（待合スペース）</t>
  </si>
  <si>
    <t>ベンチ</t>
  </si>
  <si>
    <t>紋別市</t>
    <phoneticPr fontId="1"/>
  </si>
  <si>
    <t>森町</t>
    <rPh sb="0" eb="2">
      <t>モリマチ</t>
    </rPh>
    <phoneticPr fontId="1"/>
  </si>
  <si>
    <t>下川町</t>
    <rPh sb="0" eb="2">
      <t>シモカワ</t>
    </rPh>
    <rPh sb="2" eb="3">
      <t>マチ</t>
    </rPh>
    <phoneticPr fontId="1"/>
  </si>
  <si>
    <t>豊富町</t>
    <rPh sb="0" eb="2">
      <t>トヨトミ</t>
    </rPh>
    <rPh sb="2" eb="3">
      <t>チョウ</t>
    </rPh>
    <phoneticPr fontId="1"/>
  </si>
  <si>
    <t>津別町</t>
    <rPh sb="0" eb="3">
      <t>ツベツチョウ</t>
    </rPh>
    <phoneticPr fontId="1"/>
  </si>
  <si>
    <t>滝上町</t>
    <rPh sb="0" eb="2">
      <t>タキノウエ</t>
    </rPh>
    <rPh sb="2" eb="3">
      <t>チョウ</t>
    </rPh>
    <phoneticPr fontId="1"/>
  </si>
  <si>
    <t>十和田市</t>
    <rPh sb="0" eb="4">
      <t>トワダシ</t>
    </rPh>
    <phoneticPr fontId="1"/>
  </si>
  <si>
    <t>葛巻町</t>
    <rPh sb="0" eb="2">
      <t>クズマキ</t>
    </rPh>
    <rPh sb="2" eb="3">
      <t>チョウ</t>
    </rPh>
    <phoneticPr fontId="1"/>
  </si>
  <si>
    <t>住田町</t>
    <rPh sb="0" eb="3">
      <t>スミタチョウ</t>
    </rPh>
    <phoneticPr fontId="1"/>
  </si>
  <si>
    <t>石巻市</t>
    <rPh sb="0" eb="3">
      <t>イシノマキシ</t>
    </rPh>
    <phoneticPr fontId="1"/>
  </si>
  <si>
    <t>大館市</t>
    <rPh sb="0" eb="3">
      <t>オオダテシ</t>
    </rPh>
    <phoneticPr fontId="1"/>
  </si>
  <si>
    <t>湯沢市</t>
    <rPh sb="0" eb="3">
      <t>ユザワシ</t>
    </rPh>
    <phoneticPr fontId="1"/>
  </si>
  <si>
    <t>上小阿仁村</t>
    <rPh sb="0" eb="5">
      <t>カミコアニムラ</t>
    </rPh>
    <phoneticPr fontId="1"/>
  </si>
  <si>
    <t>古殿町</t>
    <rPh sb="0" eb="3">
      <t>フルドノマチ</t>
    </rPh>
    <phoneticPr fontId="1"/>
  </si>
  <si>
    <t>鹿沼市</t>
    <rPh sb="0" eb="3">
      <t>カヌマシ</t>
    </rPh>
    <phoneticPr fontId="1"/>
  </si>
  <si>
    <t>沼田市</t>
    <rPh sb="0" eb="3">
      <t>ヌマタシ</t>
    </rPh>
    <phoneticPr fontId="1"/>
  </si>
  <si>
    <t>神流町</t>
    <rPh sb="0" eb="3">
      <t>カンナマチ</t>
    </rPh>
    <phoneticPr fontId="1"/>
  </si>
  <si>
    <t>秩父市</t>
    <rPh sb="0" eb="3">
      <t>チチブシ</t>
    </rPh>
    <phoneticPr fontId="1"/>
  </si>
  <si>
    <t>あきる野市</t>
    <phoneticPr fontId="1"/>
  </si>
  <si>
    <t>檜原村</t>
    <phoneticPr fontId="1"/>
  </si>
  <si>
    <t>あわら市</t>
    <rPh sb="3" eb="4">
      <t>シ</t>
    </rPh>
    <phoneticPr fontId="1"/>
  </si>
  <si>
    <t>坂井市</t>
    <rPh sb="0" eb="3">
      <t>サカイシ</t>
    </rPh>
    <phoneticPr fontId="1"/>
  </si>
  <si>
    <t>大月市</t>
    <rPh sb="0" eb="3">
      <t>オオツキシ</t>
    </rPh>
    <phoneticPr fontId="1"/>
  </si>
  <si>
    <t>南部町</t>
    <rPh sb="0" eb="2">
      <t>ナンブ</t>
    </rPh>
    <rPh sb="2" eb="3">
      <t>チョウ</t>
    </rPh>
    <phoneticPr fontId="1"/>
  </si>
  <si>
    <t>丹波山村</t>
    <rPh sb="0" eb="3">
      <t>タバヤマ</t>
    </rPh>
    <rPh sb="3" eb="4">
      <t>ムラ</t>
    </rPh>
    <phoneticPr fontId="1"/>
  </si>
  <si>
    <t>小諸市</t>
    <phoneticPr fontId="1"/>
  </si>
  <si>
    <t>信濃町</t>
    <rPh sb="0" eb="3">
      <t>シナノマチ</t>
    </rPh>
    <phoneticPr fontId="1"/>
  </si>
  <si>
    <t>高山市</t>
    <rPh sb="0" eb="3">
      <t>タカヤマシ</t>
    </rPh>
    <phoneticPr fontId="1"/>
  </si>
  <si>
    <t xml:space="preserve">郡上市 </t>
    <phoneticPr fontId="1"/>
  </si>
  <si>
    <t>東白川村</t>
    <rPh sb="0" eb="4">
      <t>ヒガシシラカワムラ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</si>
  <si>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</si>
  <si>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</si>
  <si>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富士宮市</t>
    <rPh sb="0" eb="4">
      <t>フジノミヤシ</t>
    </rPh>
    <phoneticPr fontId="1"/>
  </si>
  <si>
    <t>島田市</t>
    <rPh sb="0" eb="2">
      <t>シマダ</t>
    </rPh>
    <rPh sb="2" eb="3">
      <t>シ</t>
    </rPh>
    <phoneticPr fontId="1"/>
  </si>
  <si>
    <t>富士市</t>
    <rPh sb="0" eb="2">
      <t>フジ</t>
    </rPh>
    <rPh sb="2" eb="3">
      <t>シ</t>
    </rPh>
    <phoneticPr fontId="1"/>
  </si>
  <si>
    <t>川根本町</t>
    <rPh sb="0" eb="2">
      <t>カワネ</t>
    </rPh>
    <rPh sb="2" eb="4">
      <t>ホンチョウ</t>
    </rPh>
    <phoneticPr fontId="1"/>
  </si>
  <si>
    <t>松阪市</t>
    <rPh sb="0" eb="2">
      <t>マツザカ</t>
    </rPh>
    <rPh sb="2" eb="3">
      <t>シ</t>
    </rPh>
    <phoneticPr fontId="1"/>
  </si>
  <si>
    <t>尾鷲市</t>
    <rPh sb="0" eb="3">
      <t>オワセシ</t>
    </rPh>
    <phoneticPr fontId="1"/>
  </si>
  <si>
    <t>紀北町</t>
    <rPh sb="0" eb="1">
      <t>キ</t>
    </rPh>
    <rPh sb="1" eb="2">
      <t>ホク</t>
    </rPh>
    <rPh sb="2" eb="3">
      <t>チョウ</t>
    </rPh>
    <phoneticPr fontId="1"/>
  </si>
  <si>
    <t>多賀町</t>
    <rPh sb="0" eb="3">
      <t>タガチョウ</t>
    </rPh>
    <phoneticPr fontId="1"/>
  </si>
  <si>
    <t>朝来市</t>
    <rPh sb="0" eb="2">
      <t>アサゴ</t>
    </rPh>
    <rPh sb="2" eb="3">
      <t>シ</t>
    </rPh>
    <phoneticPr fontId="1"/>
  </si>
  <si>
    <t>宍粟市</t>
    <rPh sb="0" eb="2">
      <t>シソウ</t>
    </rPh>
    <rPh sb="2" eb="3">
      <t>シ</t>
    </rPh>
    <phoneticPr fontId="1"/>
  </si>
  <si>
    <t>宇陀市</t>
    <rPh sb="0" eb="2">
      <t>ウダ</t>
    </rPh>
    <rPh sb="2" eb="3">
      <t>シ</t>
    </rPh>
    <phoneticPr fontId="1"/>
  </si>
  <si>
    <t>吉野町</t>
    <rPh sb="0" eb="2">
      <t>ヨシノ</t>
    </rPh>
    <rPh sb="2" eb="3">
      <t>チョウ</t>
    </rPh>
    <phoneticPr fontId="1"/>
  </si>
  <si>
    <t>黒滝村</t>
    <rPh sb="0" eb="3">
      <t>クロタキムラ</t>
    </rPh>
    <phoneticPr fontId="1"/>
  </si>
  <si>
    <t>十津川村</t>
    <rPh sb="0" eb="4">
      <t>トツカワムラ</t>
    </rPh>
    <phoneticPr fontId="1"/>
  </si>
  <si>
    <t>川上村</t>
    <rPh sb="0" eb="3">
      <t>カワカミムラ</t>
    </rPh>
    <phoneticPr fontId="1"/>
  </si>
  <si>
    <t>東吉野村</t>
    <rPh sb="0" eb="1">
      <t>ヒガシ</t>
    </rPh>
    <rPh sb="1" eb="3">
      <t>ヨシノ</t>
    </rPh>
    <rPh sb="3" eb="4">
      <t>ムラ</t>
    </rPh>
    <phoneticPr fontId="1"/>
  </si>
  <si>
    <t>新宮市</t>
    <rPh sb="0" eb="3">
      <t>シングウシ</t>
    </rPh>
    <phoneticPr fontId="1"/>
  </si>
  <si>
    <t>智頭町</t>
    <rPh sb="0" eb="3">
      <t>チズチョウ</t>
    </rPh>
    <phoneticPr fontId="1"/>
  </si>
  <si>
    <t>南部町</t>
    <rPh sb="0" eb="2">
      <t>ナンブ</t>
    </rPh>
    <rPh sb="2" eb="3">
      <t>マチ</t>
    </rPh>
    <phoneticPr fontId="1"/>
  </si>
  <si>
    <t>日南町</t>
    <rPh sb="0" eb="3">
      <t>ニチナンチョウ</t>
    </rPh>
    <phoneticPr fontId="1"/>
  </si>
  <si>
    <t>隠岐の島町</t>
    <rPh sb="0" eb="2">
      <t>オキ</t>
    </rPh>
    <rPh sb="3" eb="4">
      <t>シマ</t>
    </rPh>
    <rPh sb="4" eb="5">
      <t>チョウ</t>
    </rPh>
    <phoneticPr fontId="1"/>
  </si>
  <si>
    <t>津山市</t>
    <rPh sb="0" eb="3">
      <t>ツヤマシ</t>
    </rPh>
    <phoneticPr fontId="1"/>
  </si>
  <si>
    <t>真庭市</t>
    <rPh sb="0" eb="2">
      <t>マニワ</t>
    </rPh>
    <rPh sb="2" eb="3">
      <t>シ</t>
    </rPh>
    <phoneticPr fontId="1"/>
  </si>
  <si>
    <t>西粟倉村</t>
    <rPh sb="0" eb="1">
      <t>ニシ</t>
    </rPh>
    <rPh sb="1" eb="3">
      <t>アワクラ</t>
    </rPh>
    <rPh sb="3" eb="4">
      <t>ムラ</t>
    </rPh>
    <phoneticPr fontId="1"/>
  </si>
  <si>
    <t>長門市</t>
    <rPh sb="0" eb="3">
      <t>ナガトシ</t>
    </rPh>
    <phoneticPr fontId="1"/>
  </si>
  <si>
    <t>三好市</t>
    <rPh sb="0" eb="2">
      <t>ミヨシ</t>
    </rPh>
    <rPh sb="2" eb="3">
      <t>シ</t>
    </rPh>
    <phoneticPr fontId="1"/>
  </si>
  <si>
    <t>那賀町</t>
    <rPh sb="0" eb="2">
      <t>ナカ</t>
    </rPh>
    <rPh sb="2" eb="3">
      <t>チョウ</t>
    </rPh>
    <phoneticPr fontId="1"/>
  </si>
  <si>
    <t>西条市</t>
    <rPh sb="0" eb="3">
      <t>サイジョウシ</t>
    </rPh>
    <phoneticPr fontId="1"/>
  </si>
  <si>
    <t>西予市</t>
    <rPh sb="0" eb="1">
      <t>ニシ</t>
    </rPh>
    <rPh sb="1" eb="2">
      <t>ヨ</t>
    </rPh>
    <rPh sb="2" eb="3">
      <t>シ</t>
    </rPh>
    <phoneticPr fontId="1"/>
  </si>
  <si>
    <t>久万高原町</t>
    <rPh sb="0" eb="2">
      <t>クマ</t>
    </rPh>
    <rPh sb="2" eb="4">
      <t>コウゲン</t>
    </rPh>
    <rPh sb="4" eb="5">
      <t>マチ</t>
    </rPh>
    <phoneticPr fontId="1"/>
  </si>
  <si>
    <t>馬路村</t>
    <rPh sb="0" eb="3">
      <t>ウマジムラ</t>
    </rPh>
    <phoneticPr fontId="1"/>
  </si>
  <si>
    <t>本山町</t>
    <rPh sb="0" eb="3">
      <t>モトヤマチョウ</t>
    </rPh>
    <phoneticPr fontId="1"/>
  </si>
  <si>
    <t>梼原町</t>
    <phoneticPr fontId="1"/>
  </si>
  <si>
    <t>四万十町</t>
    <rPh sb="0" eb="4">
      <t>シマントチョウ</t>
    </rPh>
    <phoneticPr fontId="1"/>
  </si>
  <si>
    <t>八女市</t>
    <rPh sb="0" eb="3">
      <t>ヤメシ</t>
    </rPh>
    <phoneticPr fontId="1"/>
  </si>
  <si>
    <t>材種</t>
    <rPh sb="0" eb="2">
      <t>ザイシュ</t>
    </rPh>
    <phoneticPr fontId="1"/>
  </si>
  <si>
    <t>みなとレストラン</t>
    <phoneticPr fontId="16"/>
  </si>
  <si>
    <t>飲食店</t>
    <rPh sb="0" eb="2">
      <t>インショク</t>
    </rPh>
    <rPh sb="2" eb="3">
      <t>テン</t>
    </rPh>
    <phoneticPr fontId="16"/>
  </si>
  <si>
    <t>樹種を選んでください。</t>
  </si>
  <si>
    <t>協定木材(※）か、国産合法木材かを選んでください。</t>
    <rPh sb="0" eb="4">
      <t>キョウテイモクザイ</t>
    </rPh>
    <rPh sb="9" eb="15">
      <t>コクサンゴウホウモクザイ</t>
    </rPh>
    <rPh sb="17" eb="18">
      <t>エラ</t>
    </rPh>
    <phoneticPr fontId="1"/>
  </si>
  <si>
    <t>協定木材を使用している場合は産地の自治体名を選んでください。</t>
    <rPh sb="0" eb="2">
      <t>キョウテイ</t>
    </rPh>
    <rPh sb="2" eb="4">
      <t>モクザイ</t>
    </rPh>
    <rPh sb="5" eb="7">
      <t>シヨウ</t>
    </rPh>
    <rPh sb="11" eb="13">
      <t>バアイ</t>
    </rPh>
    <rPh sb="14" eb="16">
      <t>サンチ</t>
    </rPh>
    <rPh sb="17" eb="21">
      <t>ジチタイメイ</t>
    </rPh>
    <rPh sb="22" eb="23">
      <t>エラ</t>
    </rPh>
    <phoneticPr fontId="1"/>
  </si>
  <si>
    <t>桁数は小数第4位までとし、第5位以下は切り捨てで入力してください。</t>
    <phoneticPr fontId="1"/>
  </si>
  <si>
    <t>自動計算ですので入力不要です。</t>
    <rPh sb="0" eb="4">
      <t>ジドウケイサン</t>
    </rPh>
    <rPh sb="8" eb="10">
      <t>ニュウリョク</t>
    </rPh>
    <rPh sb="10" eb="12">
      <t>フヨウ</t>
    </rPh>
    <phoneticPr fontId="1"/>
  </si>
  <si>
    <t>CLT</t>
    <phoneticPr fontId="1"/>
  </si>
  <si>
    <t>国産木材使用数量・二酸化炭素固定量調書（テナント事業者用）</t>
    <phoneticPr fontId="1"/>
  </si>
  <si>
    <t>材種を選んでください。</t>
    <rPh sb="0" eb="2">
      <t>ザイシュ</t>
    </rPh>
    <rPh sb="3" eb="4">
      <t>エラ</t>
    </rPh>
    <phoneticPr fontId="1"/>
  </si>
  <si>
    <t>材種を選んでください。</t>
    <rPh sb="0" eb="2">
      <t>ザイシュ</t>
    </rPh>
    <rPh sb="3" eb="4">
      <t>エラ</t>
    </rPh>
    <phoneticPr fontId="1"/>
  </si>
  <si>
    <t>※協定木材：港区と「間伐材を始めとした国産材の活用促進に関する協定」締結した自治体から産出される木材のこと。</t>
    <phoneticPr fontId="16"/>
  </si>
  <si>
    <t>※協定木材：港区と「間伐材を始めとした国産材の活用促進に関する協定」締結した自治体から産出される木材のこと。</t>
    <phoneticPr fontId="1"/>
  </si>
  <si>
    <t>金山町</t>
    <phoneticPr fontId="10"/>
  </si>
  <si>
    <t>白鷹町</t>
    <rPh sb="0" eb="3">
      <t>シロタカマチ</t>
    </rPh>
    <phoneticPr fontId="10"/>
  </si>
  <si>
    <t>いわき市</t>
    <rPh sb="3" eb="4">
      <t>シ</t>
    </rPh>
    <phoneticPr fontId="10"/>
  </si>
  <si>
    <t>日光市</t>
    <rPh sb="0" eb="3">
      <t>ニッコウシ</t>
    </rPh>
    <phoneticPr fontId="1"/>
  </si>
  <si>
    <t>飯能市</t>
    <rPh sb="0" eb="3">
      <t>ハンノウシ</t>
    </rPh>
    <phoneticPr fontId="1"/>
  </si>
  <si>
    <t>村上市</t>
    <rPh sb="0" eb="3">
      <t>ムラカミシ</t>
    </rPh>
    <phoneticPr fontId="1"/>
  </si>
  <si>
    <t>北杜市</t>
    <rPh sb="0" eb="3">
      <t>ホクトシ</t>
    </rPh>
    <phoneticPr fontId="10"/>
  </si>
  <si>
    <t>身延町</t>
    <rPh sb="0" eb="3">
      <t>ミノブチョウ</t>
    </rPh>
    <phoneticPr fontId="10"/>
  </si>
  <si>
    <t>飯田市</t>
    <rPh sb="0" eb="3">
      <t>イイダシ</t>
    </rPh>
    <phoneticPr fontId="1"/>
  </si>
  <si>
    <t>天龍村</t>
    <rPh sb="0" eb="3">
      <t>テンリュウムラ</t>
    </rPh>
    <phoneticPr fontId="1"/>
  </si>
  <si>
    <t>都城市</t>
    <phoneticPr fontId="10"/>
  </si>
  <si>
    <t>延岡市</t>
    <rPh sb="0" eb="3">
      <t>ノベオカシ</t>
    </rPh>
    <phoneticPr fontId="10"/>
  </si>
  <si>
    <t>日南市</t>
    <rPh sb="0" eb="3">
      <t>ニチナンシ</t>
    </rPh>
    <phoneticPr fontId="10"/>
  </si>
  <si>
    <t>諸塚村</t>
    <phoneticPr fontId="10"/>
  </si>
  <si>
    <t>えびの市</t>
    <rPh sb="3" eb="4">
      <t>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</si>
</sst>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00"/>
    <numFmt numFmtId="178" formatCode="0.0000_);[Red]\(0.000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auto="1"/>
      </top>
      <bottom/>
      <diagonal/>
    </border>
    <border>
      <left style="thin">
        <color indexed="9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9"/>
      </right>
      <top style="thin">
        <color auto="1"/>
      </top>
      <bottom/>
      <diagonal/>
    </border>
    <border>
      <left/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</borders>
  <cellStyleXfs count="13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2">
      <alignment vertical="center"/>
    </xf>
    <xf numFmtId="0" fontId="3" fillId="0" borderId="0" xfId="2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0" xfId="2" applyBorder="1" applyAlignment="1">
      <alignment vertical="center"/>
    </xf>
    <xf numFmtId="0" fontId="3" fillId="0" borderId="0" xfId="2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2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7" fillId="0" borderId="0" xfId="0" applyFont="1" applyBorder="1">
      <alignment vertical="center"/>
    </xf>
    <xf numFmtId="0" fontId="3" fillId="0" borderId="0" xfId="2" applyFill="1" applyBorder="1">
      <alignment vertical="center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vertical="center" shrinkToFit="1"/>
    </xf>
    <xf numFmtId="0" fontId="15" fillId="3" borderId="14" xfId="0" applyFont="1" applyFill="1" applyBorder="1" applyAlignment="1">
      <alignment vertical="center" shrinkToFit="1"/>
    </xf>
    <xf numFmtId="0" fontId="15" fillId="3" borderId="6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shrinkToFit="1"/>
    </xf>
    <xf numFmtId="0" fontId="15" fillId="3" borderId="7" xfId="0" applyFont="1" applyFill="1" applyBorder="1" applyAlignment="1">
      <alignment vertical="center" shrinkToFit="1"/>
    </xf>
    <xf numFmtId="0" fontId="15" fillId="3" borderId="9" xfId="0" applyFont="1" applyFill="1" applyBorder="1" applyAlignment="1">
      <alignment vertical="center" shrinkToFit="1"/>
    </xf>
    <xf numFmtId="0" fontId="15" fillId="3" borderId="4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shrinkToFit="1"/>
    </xf>
    <xf numFmtId="0" fontId="15" fillId="3" borderId="15" xfId="0" applyFont="1" applyFill="1" applyBorder="1">
      <alignment vertical="center"/>
    </xf>
    <xf numFmtId="0" fontId="15" fillId="3" borderId="2" xfId="0" applyFont="1" applyFill="1" applyBorder="1" applyAlignment="1">
      <alignment vertical="center" shrinkToFit="1"/>
    </xf>
    <xf numFmtId="0" fontId="15" fillId="3" borderId="7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2" applyFont="1" applyBorder="1">
      <alignment vertical="center"/>
    </xf>
    <xf numFmtId="0" fontId="15" fillId="3" borderId="6" xfId="2" applyFont="1" applyFill="1" applyBorder="1" applyAlignment="1">
      <alignment vertical="center" shrinkToFit="1"/>
    </xf>
    <xf numFmtId="0" fontId="15" fillId="3" borderId="13" xfId="2" applyFont="1" applyFill="1" applyBorder="1" applyAlignment="1">
      <alignment vertical="center" shrinkToFit="1"/>
    </xf>
    <xf numFmtId="0" fontId="15" fillId="3" borderId="4" xfId="2" applyFont="1" applyFill="1" applyBorder="1" applyAlignment="1">
      <alignment vertical="center" shrinkToFit="1"/>
    </xf>
    <xf numFmtId="0" fontId="15" fillId="0" borderId="3" xfId="2" applyFont="1" applyBorder="1">
      <alignment vertical="center"/>
    </xf>
    <xf numFmtId="0" fontId="15" fillId="0" borderId="7" xfId="2" applyFont="1" applyBorder="1">
      <alignment vertical="center"/>
    </xf>
    <xf numFmtId="0" fontId="15" fillId="0" borderId="2" xfId="2" applyFont="1" applyBorder="1">
      <alignment vertical="center"/>
    </xf>
    <xf numFmtId="0" fontId="11" fillId="0" borderId="1" xfId="2" applyFont="1" applyBorder="1" applyAlignment="1">
      <alignment horizontal="center" vertical="center"/>
    </xf>
    <xf numFmtId="0" fontId="11" fillId="0" borderId="9" xfId="2" applyFont="1" applyBorder="1">
      <alignment vertical="center"/>
    </xf>
    <xf numFmtId="0" fontId="11" fillId="0" borderId="8" xfId="2" applyFont="1" applyBorder="1">
      <alignment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 shrinkToFit="1"/>
    </xf>
    <xf numFmtId="0" fontId="3" fillId="0" borderId="0" xfId="2" applyFont="1" applyFill="1" applyBorder="1" applyAlignment="1">
      <alignment vertical="center"/>
    </xf>
    <xf numFmtId="0" fontId="14" fillId="0" borderId="21" xfId="2" applyFont="1" applyBorder="1" applyAlignment="1">
      <alignment horizontal="right" vertical="center" shrinkToFit="1"/>
    </xf>
    <xf numFmtId="0" fontId="3" fillId="0" borderId="23" xfId="2" applyFont="1" applyBorder="1" applyAlignment="1">
      <alignment horizontal="right" vertical="center" shrinkToFit="1"/>
    </xf>
    <xf numFmtId="0" fontId="14" fillId="0" borderId="23" xfId="2" applyFont="1" applyBorder="1" applyAlignment="1">
      <alignment horizontal="right" vertical="center" shrinkToFit="1"/>
    </xf>
    <xf numFmtId="0" fontId="14" fillId="0" borderId="25" xfId="2" applyFont="1" applyBorder="1" applyAlignment="1">
      <alignment horizontal="right" vertical="center" shrinkToFit="1"/>
    </xf>
    <xf numFmtId="0" fontId="14" fillId="0" borderId="26" xfId="2" applyFont="1" applyBorder="1" applyAlignment="1">
      <alignment horizontal="right" vertical="center" shrinkToFit="1"/>
    </xf>
    <xf numFmtId="0" fontId="3" fillId="0" borderId="0" xfId="2" applyBorder="1" applyAlignment="1">
      <alignment horizontal="center" vertical="center"/>
    </xf>
    <xf numFmtId="0" fontId="3" fillId="0" borderId="12" xfId="2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2" applyFont="1" applyBorder="1" applyAlignment="1">
      <alignment horizontal="left" vertical="top"/>
    </xf>
    <xf numFmtId="0" fontId="19" fillId="0" borderId="0" xfId="2" applyFont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77" fontId="3" fillId="5" borderId="1" xfId="2" applyNumberForma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77" fontId="22" fillId="6" borderId="30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7" fontId="22" fillId="6" borderId="8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76" fontId="3" fillId="7" borderId="25" xfId="2" applyNumberFormat="1" applyFill="1" applyBorder="1" applyAlignment="1">
      <alignment horizontal="right" vertical="center"/>
    </xf>
    <xf numFmtId="176" fontId="3" fillId="7" borderId="22" xfId="2" applyNumberFormat="1" applyFill="1" applyBorder="1" applyAlignment="1">
      <alignment vertical="center"/>
    </xf>
    <xf numFmtId="176" fontId="3" fillId="7" borderId="23" xfId="2" applyNumberFormat="1" applyFill="1" applyBorder="1">
      <alignment vertical="center"/>
    </xf>
    <xf numFmtId="176" fontId="3" fillId="7" borderId="24" xfId="2" applyNumberFormat="1" applyFill="1" applyBorder="1">
      <alignment vertical="center"/>
    </xf>
    <xf numFmtId="0" fontId="14" fillId="8" borderId="27" xfId="2" applyFont="1" applyFill="1" applyBorder="1" applyAlignment="1">
      <alignment horizontal="left" vertical="center" shrinkToFit="1"/>
    </xf>
    <xf numFmtId="0" fontId="14" fillId="8" borderId="16" xfId="2" applyFont="1" applyFill="1" applyBorder="1" applyAlignment="1">
      <alignment horizontal="left" vertical="center" shrinkToFit="1"/>
    </xf>
    <xf numFmtId="0" fontId="14" fillId="8" borderId="28" xfId="2" applyFont="1" applyFill="1" applyBorder="1" applyAlignment="1">
      <alignment horizontal="left" vertical="center" shrinkToFit="1"/>
    </xf>
    <xf numFmtId="0" fontId="14" fillId="8" borderId="17" xfId="2" applyFont="1" applyFill="1" applyBorder="1" applyAlignment="1">
      <alignment horizontal="left" vertical="center" shrinkToFit="1"/>
    </xf>
    <xf numFmtId="0" fontId="14" fillId="8" borderId="29" xfId="2" applyFont="1" applyFill="1" applyBorder="1" applyAlignment="1">
      <alignment horizontal="left" vertical="center" shrinkToFit="1"/>
    </xf>
    <xf numFmtId="0" fontId="14" fillId="8" borderId="18" xfId="2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wrapText="1"/>
    </xf>
    <xf numFmtId="0" fontId="24" fillId="0" borderId="0" xfId="2" applyFont="1" applyBorder="1" applyAlignment="1">
      <alignment horizontal="left" wrapText="1"/>
    </xf>
    <xf numFmtId="0" fontId="24" fillId="3" borderId="0" xfId="0" applyFont="1" applyFill="1" applyBorder="1" applyAlignment="1">
      <alignment horizontal="left" wrapText="1"/>
    </xf>
    <xf numFmtId="0" fontId="24" fillId="0" borderId="0" xfId="2" applyFont="1" applyAlignment="1">
      <alignment horizontal="left" wrapText="1"/>
    </xf>
    <xf numFmtId="176" fontId="14" fillId="4" borderId="24" xfId="2" applyNumberFormat="1" applyFont="1" applyFill="1" applyBorder="1">
      <alignment vertical="center"/>
    </xf>
    <xf numFmtId="176" fontId="14" fillId="4" borderId="25" xfId="2" applyNumberFormat="1" applyFont="1" applyFill="1" applyBorder="1">
      <alignment vertical="center"/>
    </xf>
    <xf numFmtId="178" fontId="3" fillId="0" borderId="0" xfId="2" applyNumberFormat="1">
      <alignment vertical="center"/>
    </xf>
    <xf numFmtId="178" fontId="9" fillId="0" borderId="0" xfId="2" applyNumberFormat="1" applyFont="1" applyAlignment="1">
      <alignment horizontal="left" vertical="center"/>
    </xf>
    <xf numFmtId="178" fontId="3" fillId="7" borderId="25" xfId="2" applyNumberFormat="1" applyFill="1" applyBorder="1" applyAlignment="1">
      <alignment horizontal="right" vertical="center"/>
    </xf>
    <xf numFmtId="178" fontId="3" fillId="0" borderId="0" xfId="2" applyNumberFormat="1" applyBorder="1" applyAlignment="1">
      <alignment vertical="center"/>
    </xf>
    <xf numFmtId="178" fontId="24" fillId="0" borderId="0" xfId="2" applyNumberFormat="1" applyFont="1" applyAlignment="1">
      <alignment horizontal="left" wrapText="1"/>
    </xf>
    <xf numFmtId="178" fontId="3" fillId="0" borderId="0" xfId="2" applyNumberFormat="1" applyBorder="1" applyAlignment="1">
      <alignment horizontal="center" vertical="center"/>
    </xf>
    <xf numFmtId="178" fontId="3" fillId="0" borderId="0" xfId="2" applyNumberFormat="1" applyBorder="1">
      <alignment vertical="center"/>
    </xf>
    <xf numFmtId="177" fontId="3" fillId="9" borderId="1" xfId="2" applyNumberFormat="1" applyFill="1" applyBorder="1" applyAlignment="1">
      <alignment horizontal="right" vertical="center"/>
    </xf>
    <xf numFmtId="0" fontId="24" fillId="0" borderId="0" xfId="2" applyFont="1" applyAlignment="1"/>
    <xf numFmtId="0" fontId="24" fillId="0" borderId="0" xfId="2" applyFont="1" applyAlignment="1">
      <alignment horizontal="left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top"/>
    </xf>
    <xf numFmtId="0" fontId="20" fillId="0" borderId="0" xfId="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19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178" fontId="8" fillId="2" borderId="14" xfId="2" applyNumberFormat="1" applyFont="1" applyFill="1" applyBorder="1" applyAlignment="1">
      <alignment horizontal="center" vertical="center" wrapText="1"/>
    </xf>
    <xf numFmtId="178" fontId="8" fillId="2" borderId="8" xfId="2" applyNumberFormat="1" applyFont="1" applyFill="1" applyBorder="1" applyAlignment="1">
      <alignment horizontal="center" vertical="center" wrapText="1"/>
    </xf>
    <xf numFmtId="0" fontId="14" fillId="8" borderId="27" xfId="2" applyFont="1" applyFill="1" applyBorder="1" applyAlignment="1">
      <alignment horizontal="left" vertical="center" shrinkToFit="1"/>
    </xf>
    <xf numFmtId="0" fontId="14" fillId="8" borderId="16" xfId="2" applyFont="1" applyFill="1" applyBorder="1" applyAlignment="1">
      <alignment horizontal="left" vertical="center" shrinkToFit="1"/>
    </xf>
    <xf numFmtId="0" fontId="14" fillId="8" borderId="28" xfId="2" applyFont="1" applyFill="1" applyBorder="1" applyAlignment="1">
      <alignment horizontal="left" vertical="center" shrinkToFit="1"/>
    </xf>
    <xf numFmtId="0" fontId="14" fillId="8" borderId="17" xfId="2" applyFont="1" applyFill="1" applyBorder="1" applyAlignment="1">
      <alignment horizontal="left" vertical="center" shrinkToFit="1"/>
    </xf>
    <xf numFmtId="0" fontId="14" fillId="8" borderId="29" xfId="2" applyFont="1" applyFill="1" applyBorder="1" applyAlignment="1">
      <alignment horizontal="left" vertical="center" shrinkToFit="1"/>
    </xf>
    <xf numFmtId="0" fontId="14" fillId="8" borderId="18" xfId="2" applyFont="1" applyFill="1" applyBorder="1" applyAlignment="1">
      <alignment horizontal="left" vertical="center" shrinkToFit="1"/>
    </xf>
  </cellXfs>
  <cellStyles count="138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桁区切り 2" xfId="1" xr:uid="{00000000-0005-0000-0000-000043000000}"/>
    <cellStyle name="標準" xfId="0" builtinId="0"/>
    <cellStyle name="標準 2" xfId="2" xr:uid="{00000000-0005-0000-0000-000045000000}"/>
    <cellStyle name="標準 3" xfId="3" xr:uid="{00000000-0005-0000-0000-000046000000}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I38"/>
  <sheetViews>
    <sheetView tabSelected="1" view="pageBreakPreview" zoomScale="70" zoomScaleSheetLayoutView="70" workbookViewId="0">
      <selection activeCell="F16" sqref="F16"/>
    </sheetView>
  </sheetViews>
  <sheetFormatPr defaultColWidth="8.88671875" defaultRowHeight="13.2" x14ac:dyDescent="0.2"/>
  <cols>
    <col min="1" max="1" width="40.88671875" style="2" customWidth="1"/>
    <col min="2" max="2" width="39.33203125" style="2" customWidth="1"/>
    <col min="3" max="4" width="16.6640625" style="1" customWidth="1"/>
    <col min="5" max="5" width="20.6640625" style="1" customWidth="1"/>
    <col min="6" max="6" width="25.109375" style="1" customWidth="1"/>
    <col min="7" max="7" width="25.6640625" style="1" customWidth="1"/>
    <col min="8" max="8" width="13.109375" style="1" customWidth="1"/>
    <col min="9" max="9" width="24.88671875" style="1" customWidth="1"/>
    <col min="10" max="16384" width="8.88671875" style="1"/>
  </cols>
  <sheetData>
    <row r="2" spans="1:9" ht="23.4" customHeight="1" x14ac:dyDescent="0.2">
      <c r="A2" s="99" t="s">
        <v>203</v>
      </c>
      <c r="B2" s="100"/>
      <c r="C2" s="100"/>
      <c r="D2" s="100"/>
      <c r="E2" s="100"/>
      <c r="F2" s="100"/>
      <c r="G2" s="100"/>
      <c r="H2" s="100"/>
    </row>
    <row r="3" spans="1:9" ht="18.75" customHeight="1" x14ac:dyDescent="0.2"/>
    <row r="4" spans="1:9" ht="18" customHeight="1" thickBot="1" x14ac:dyDescent="0.25">
      <c r="A4" s="10" t="s">
        <v>7</v>
      </c>
      <c r="B4" s="10"/>
      <c r="F4" s="12"/>
      <c r="G4" s="10" t="s">
        <v>8</v>
      </c>
      <c r="H4" s="10"/>
    </row>
    <row r="5" spans="1:9" ht="18" customHeight="1" x14ac:dyDescent="0.2">
      <c r="A5" s="13" t="s">
        <v>5</v>
      </c>
      <c r="B5" s="75"/>
      <c r="C5" s="76"/>
      <c r="E5" s="6"/>
      <c r="F5" s="47"/>
      <c r="G5" s="53" t="s">
        <v>12</v>
      </c>
      <c r="H5" s="72">
        <f>SUM(B7*0.001)</f>
        <v>0</v>
      </c>
    </row>
    <row r="6" spans="1:9" ht="18" customHeight="1" x14ac:dyDescent="0.2">
      <c r="A6" s="14" t="s">
        <v>6</v>
      </c>
      <c r="B6" s="77"/>
      <c r="C6" s="78"/>
      <c r="E6" s="6"/>
      <c r="F6" s="47"/>
      <c r="G6" s="50" t="s">
        <v>108</v>
      </c>
      <c r="H6" s="73">
        <f>ROUNDDOWN(SUMIF(E14:E21,"協定木材",G14:G21),2)</f>
        <v>0</v>
      </c>
    </row>
    <row r="7" spans="1:9" ht="18" customHeight="1" thickBot="1" x14ac:dyDescent="0.25">
      <c r="A7" s="55" t="s">
        <v>116</v>
      </c>
      <c r="B7" s="79"/>
      <c r="C7" s="80"/>
      <c r="E7" s="6"/>
      <c r="F7" s="47"/>
      <c r="G7" s="50" t="s">
        <v>107</v>
      </c>
      <c r="H7" s="74">
        <f>ROUNDDOWN(SUMIF(E14:E21,"国産合法木材",G14:G21),2)</f>
        <v>0</v>
      </c>
    </row>
    <row r="8" spans="1:9" ht="18" customHeight="1" x14ac:dyDescent="0.2">
      <c r="A8" s="54"/>
      <c r="B8" s="54"/>
      <c r="C8" s="46"/>
      <c r="E8" s="46"/>
      <c r="F8" s="47"/>
      <c r="G8" s="51" t="s">
        <v>13</v>
      </c>
      <c r="H8" s="85">
        <f>SUM(H6:H7)</f>
        <v>0</v>
      </c>
    </row>
    <row r="9" spans="1:9" ht="18" customHeight="1" thickBot="1" x14ac:dyDescent="0.25">
      <c r="A9" s="3"/>
      <c r="B9" s="48"/>
      <c r="C9" s="46"/>
      <c r="E9" s="46"/>
      <c r="F9" s="47"/>
      <c r="G9" s="52" t="s">
        <v>0</v>
      </c>
      <c r="H9" s="86">
        <f>ROUNDDOWN(SUM(H14:H21),2)</f>
        <v>0</v>
      </c>
    </row>
    <row r="10" spans="1:9" ht="18" customHeight="1" thickBot="1" x14ac:dyDescent="0.25">
      <c r="A10" s="3"/>
      <c r="B10" s="48"/>
      <c r="F10" s="9"/>
      <c r="G10" s="49" t="s">
        <v>110</v>
      </c>
      <c r="H10" s="71" t="str">
        <f>IF(H8&gt;=H5*10,"★★★",IF(H8&gt;=H5*5,"★★",IF(H8&gt;=H5,"★","未達成")))</f>
        <v>★★★</v>
      </c>
      <c r="I10" s="4"/>
    </row>
    <row r="11" spans="1:9" ht="18" customHeight="1" x14ac:dyDescent="0.2">
      <c r="A11" s="3"/>
      <c r="B11" s="48"/>
      <c r="F11" s="9"/>
      <c r="G11" s="8"/>
      <c r="H11" s="4"/>
      <c r="I11" s="4"/>
    </row>
    <row r="12" spans="1:9" ht="57.9" customHeight="1" x14ac:dyDescent="0.15">
      <c r="C12" s="81" t="s">
        <v>197</v>
      </c>
      <c r="D12" s="96" t="s">
        <v>205</v>
      </c>
      <c r="E12" s="82" t="s">
        <v>198</v>
      </c>
      <c r="F12" s="82" t="s">
        <v>199</v>
      </c>
      <c r="G12" s="83" t="s">
        <v>200</v>
      </c>
      <c r="H12" s="84" t="s">
        <v>201</v>
      </c>
    </row>
    <row r="13" spans="1:9" s="2" customFormat="1" ht="21" customHeight="1" x14ac:dyDescent="0.2">
      <c r="A13" s="111" t="s">
        <v>111</v>
      </c>
      <c r="B13" s="103" t="s">
        <v>9</v>
      </c>
      <c r="C13" s="105" t="s">
        <v>10</v>
      </c>
      <c r="D13" s="105" t="s">
        <v>194</v>
      </c>
      <c r="E13" s="113" t="s">
        <v>114</v>
      </c>
      <c r="F13" s="107" t="s">
        <v>113</v>
      </c>
      <c r="G13" s="109" t="s">
        <v>115</v>
      </c>
      <c r="H13" s="101" t="s">
        <v>1</v>
      </c>
    </row>
    <row r="14" spans="1:9" s="2" customFormat="1" ht="21" customHeight="1" x14ac:dyDescent="0.2">
      <c r="A14" s="112"/>
      <c r="B14" s="104"/>
      <c r="C14" s="106"/>
      <c r="D14" s="106"/>
      <c r="E14" s="114"/>
      <c r="F14" s="108"/>
      <c r="G14" s="110"/>
      <c r="H14" s="102"/>
    </row>
    <row r="15" spans="1:9" s="2" customFormat="1" ht="36" customHeight="1" x14ac:dyDescent="0.2">
      <c r="A15" s="59"/>
      <c r="B15" s="59"/>
      <c r="C15" s="60"/>
      <c r="D15" s="59"/>
      <c r="E15" s="60"/>
      <c r="F15" s="59"/>
      <c r="G15" s="62"/>
      <c r="H15" s="94" t="str">
        <f>IF(AND(C15&lt;&gt;"",G15&lt;&gt;""),ROUNDDOWN(G15,4)*VLOOKUP(C15,Data!$D$3:$H$42,5,FALSE),"")</f>
        <v/>
      </c>
    </row>
    <row r="16" spans="1:9" ht="36" customHeight="1" x14ac:dyDescent="0.2">
      <c r="A16" s="59"/>
      <c r="B16" s="59"/>
      <c r="C16" s="60"/>
      <c r="D16" s="59"/>
      <c r="E16" s="60"/>
      <c r="F16" s="59"/>
      <c r="G16" s="62"/>
      <c r="H16" s="94" t="str">
        <f>IF(AND(C16&lt;&gt;"",G16&lt;&gt;""),ROUNDDOWN(G16,4)*VLOOKUP(C16,Data!$D$3:$H$42,5,FALSE),"")</f>
        <v/>
      </c>
    </row>
    <row r="17" spans="1:9" ht="36" customHeight="1" x14ac:dyDescent="0.2">
      <c r="A17" s="59"/>
      <c r="B17" s="59"/>
      <c r="C17" s="60"/>
      <c r="D17" s="59"/>
      <c r="E17" s="60"/>
      <c r="F17" s="59"/>
      <c r="G17" s="62"/>
      <c r="H17" s="94" t="str">
        <f>IF(AND(C17&lt;&gt;"",G17&lt;&gt;""),ROUNDDOWN(G17,4)*VLOOKUP(C17,Data!$D$3:$H$42,5,FALSE),"")</f>
        <v/>
      </c>
    </row>
    <row r="18" spans="1:9" ht="36" customHeight="1" x14ac:dyDescent="0.2">
      <c r="A18" s="59"/>
      <c r="B18" s="59"/>
      <c r="C18" s="60"/>
      <c r="D18" s="59"/>
      <c r="E18" s="60"/>
      <c r="F18" s="59"/>
      <c r="G18" s="62"/>
      <c r="H18" s="94" t="str">
        <f>IF(AND(C18&lt;&gt;"",G18&lt;&gt;""),ROUNDDOWN(G18,4)*VLOOKUP(C18,Data!$D$3:$H$42,5,FALSE),"")</f>
        <v/>
      </c>
    </row>
    <row r="19" spans="1:9" ht="36" customHeight="1" x14ac:dyDescent="0.2">
      <c r="A19" s="59"/>
      <c r="B19" s="59"/>
      <c r="C19" s="60"/>
      <c r="D19" s="59"/>
      <c r="E19" s="60"/>
      <c r="F19" s="59"/>
      <c r="G19" s="62"/>
      <c r="H19" s="94" t="str">
        <f>IF(AND(C19&lt;&gt;"",G19&lt;&gt;""),ROUNDDOWN(G19,4)*VLOOKUP(C19,Data!$D$3:$H$42,5,FALSE),"")</f>
        <v/>
      </c>
    </row>
    <row r="20" spans="1:9" ht="36" customHeight="1" x14ac:dyDescent="0.2">
      <c r="A20" s="59"/>
      <c r="B20" s="59"/>
      <c r="C20" s="60"/>
      <c r="D20" s="59"/>
      <c r="E20" s="60"/>
      <c r="F20" s="59"/>
      <c r="G20" s="62"/>
      <c r="H20" s="94" t="str">
        <f>IF(AND(C20&lt;&gt;"",G20&lt;&gt;""),ROUNDDOWN(G20,4)*VLOOKUP(C20,Data!$D$3:$H$42,5,FALSE),"")</f>
        <v/>
      </c>
    </row>
    <row r="21" spans="1:9" ht="36" customHeight="1" x14ac:dyDescent="0.2">
      <c r="A21" s="59"/>
      <c r="B21" s="59"/>
      <c r="C21" s="60"/>
      <c r="D21" s="59"/>
      <c r="E21" s="60"/>
      <c r="F21" s="59"/>
      <c r="G21" s="62"/>
      <c r="H21" s="94" t="str">
        <f>IF(AND(C21&lt;&gt;"",G21&lt;&gt;""),ROUNDDOWN(G21,4)*VLOOKUP(C21,Data!$D$3:$H$42,5,FALSE),"")</f>
        <v/>
      </c>
    </row>
    <row r="22" spans="1:9" ht="36" customHeight="1" x14ac:dyDescent="0.2">
      <c r="A22" s="61"/>
      <c r="B22" s="61"/>
      <c r="C22" s="60"/>
      <c r="D22" s="59"/>
      <c r="E22" s="60"/>
      <c r="F22" s="59"/>
      <c r="G22" s="62"/>
      <c r="H22" s="94" t="str">
        <f>IF(AND(C22&lt;&gt;"",G22&lt;&gt;""),ROUNDDOWN(G22,4)*VLOOKUP(C22,Data!$D$3:$H$42,5,FALSE),"")</f>
        <v/>
      </c>
    </row>
    <row r="23" spans="1:9" ht="36" customHeight="1" x14ac:dyDescent="0.2">
      <c r="A23" s="59"/>
      <c r="B23" s="59"/>
      <c r="C23" s="59"/>
      <c r="D23" s="59"/>
      <c r="E23" s="59"/>
      <c r="F23" s="59"/>
      <c r="G23" s="62"/>
      <c r="H23" s="94" t="str">
        <f>IF(AND(C23&lt;&gt;"",G23&lt;&gt;""),ROUNDDOWN(G23,4)*VLOOKUP(C23,Data!$D$3:$H$42,5,FALSE),"")</f>
        <v/>
      </c>
    </row>
    <row r="24" spans="1:9" ht="18" customHeight="1" x14ac:dyDescent="0.2">
      <c r="A24" s="97" t="s">
        <v>207</v>
      </c>
      <c r="B24" s="54"/>
      <c r="D24" s="54"/>
      <c r="E24" s="56"/>
      <c r="F24" s="54"/>
      <c r="G24" s="54"/>
      <c r="H24" s="54"/>
    </row>
    <row r="25" spans="1:9" ht="18" customHeight="1" x14ac:dyDescent="0.2">
      <c r="A25" s="57"/>
      <c r="B25" s="54"/>
      <c r="D25" s="54"/>
      <c r="E25" s="56"/>
      <c r="F25" s="54"/>
      <c r="G25" s="54"/>
      <c r="H25" s="54"/>
    </row>
    <row r="26" spans="1:9" ht="18" customHeight="1" x14ac:dyDescent="0.2">
      <c r="A26" s="57"/>
      <c r="B26" s="54"/>
      <c r="D26" s="58"/>
      <c r="E26" s="56"/>
      <c r="F26" s="54"/>
      <c r="G26" s="54"/>
      <c r="H26" s="54"/>
    </row>
    <row r="27" spans="1:9" ht="18" customHeight="1" x14ac:dyDescent="0.2">
      <c r="A27" s="57"/>
      <c r="B27" s="54"/>
      <c r="D27" s="58"/>
      <c r="E27" s="56"/>
      <c r="F27" s="54"/>
      <c r="G27" s="54"/>
      <c r="H27" s="54"/>
    </row>
    <row r="28" spans="1:9" ht="18" customHeight="1" x14ac:dyDescent="0.2">
      <c r="A28" s="57"/>
      <c r="B28" s="54"/>
      <c r="D28" s="58"/>
      <c r="E28" s="56"/>
      <c r="F28" s="54"/>
      <c r="G28" s="54"/>
      <c r="H28" s="54"/>
    </row>
    <row r="29" spans="1:9" ht="18" customHeight="1" x14ac:dyDescent="0.2">
      <c r="A29" s="57"/>
      <c r="B29" s="54"/>
      <c r="D29" s="58"/>
      <c r="E29" s="56"/>
      <c r="F29" s="54"/>
      <c r="G29" s="54"/>
      <c r="H29" s="54"/>
    </row>
    <row r="30" spans="1:9" x14ac:dyDescent="0.2">
      <c r="A30" s="1"/>
      <c r="B30" s="1"/>
      <c r="F30" s="11"/>
      <c r="H30" s="5"/>
      <c r="I30" s="7"/>
    </row>
    <row r="31" spans="1:9" x14ac:dyDescent="0.2">
      <c r="A31" s="1"/>
      <c r="B31" s="1"/>
      <c r="F31" s="11"/>
      <c r="H31" s="5"/>
      <c r="I31" s="7"/>
    </row>
    <row r="32" spans="1:9" x14ac:dyDescent="0.2">
      <c r="A32" s="1"/>
      <c r="B32" s="1"/>
      <c r="F32" s="11"/>
      <c r="H32" s="5"/>
      <c r="I32" s="7"/>
    </row>
    <row r="33" spans="1:9" x14ac:dyDescent="0.2">
      <c r="A33" s="1"/>
      <c r="B33" s="1"/>
      <c r="F33" s="11"/>
      <c r="H33" s="5"/>
      <c r="I33" s="7"/>
    </row>
    <row r="34" spans="1:9" x14ac:dyDescent="0.2">
      <c r="A34" s="1"/>
      <c r="B34" s="1"/>
      <c r="F34" s="11"/>
      <c r="H34" s="5"/>
      <c r="I34" s="7"/>
    </row>
    <row r="35" spans="1:9" x14ac:dyDescent="0.2">
      <c r="A35" s="1"/>
      <c r="B35" s="1"/>
      <c r="F35" s="11"/>
      <c r="H35" s="5"/>
      <c r="I35" s="7"/>
    </row>
    <row r="36" spans="1:9" x14ac:dyDescent="0.2">
      <c r="A36" s="1"/>
      <c r="B36" s="1"/>
      <c r="F36" s="11"/>
      <c r="H36" s="5"/>
      <c r="I36" s="7"/>
    </row>
    <row r="37" spans="1:9" x14ac:dyDescent="0.2">
      <c r="A37" s="1"/>
      <c r="B37" s="1"/>
      <c r="F37" s="11"/>
      <c r="H37" s="5"/>
      <c r="I37" s="7"/>
    </row>
    <row r="38" spans="1:9" x14ac:dyDescent="0.2">
      <c r="A38" s="1"/>
      <c r="B38" s="1"/>
      <c r="F38" s="11"/>
      <c r="H38" s="5"/>
      <c r="I38" s="7"/>
    </row>
  </sheetData>
  <mergeCells count="9">
    <mergeCell ref="A2:H2"/>
    <mergeCell ref="H13:H14"/>
    <mergeCell ref="B13:B14"/>
    <mergeCell ref="C13:C14"/>
    <mergeCell ref="F13:F14"/>
    <mergeCell ref="G13:G14"/>
    <mergeCell ref="A13:A14"/>
    <mergeCell ref="D13:D14"/>
    <mergeCell ref="E13:E14"/>
  </mergeCells>
  <phoneticPr fontId="1"/>
  <printOptions horizontalCentered="1"/>
  <pageMargins left="0.39370078740157483" right="0.39370078740157483" top="0.78740157480314965" bottom="0.59055118110236227" header="0.59055118110236227" footer="0.19685039370078741"/>
  <pageSetup paperSize="9" scale="71" fitToHeight="0" orientation="landscape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Data!$D$3:$D$43</xm:f>
          </x14:formula1>
          <xm:sqref>C15:C23</xm:sqref>
        </x14:dataValidation>
        <x14:dataValidation type="list" allowBlank="1" showInputMessage="1" showErrorMessage="1" xr:uid="{00000000-0002-0000-0000-000001000000}">
          <x14:formula1>
            <xm:f>Data!$A$4:$A$76</xm:f>
          </x14:formula1>
          <xm:sqref>F24:H29</xm:sqref>
        </x14:dataValidation>
        <x14:dataValidation type="list" allowBlank="1" showInputMessage="1" showErrorMessage="1" xr:uid="{00000000-0002-0000-0000-000002000000}">
          <x14:formula1>
            <xm:f>Data!$E$3:$E$4</xm:f>
          </x14:formula1>
          <xm:sqref>E15:E23</xm:sqref>
        </x14:dataValidation>
        <x14:dataValidation type="list" allowBlank="1" showInputMessage="1" showErrorMessage="1" xr:uid="{00000000-0002-0000-0000-000003000000}">
          <x14:formula1>
            <xm:f>Data!$A$4:$A$85</xm:f>
          </x14:formula1>
          <xm:sqref>F16:F23</xm:sqref>
        </x14:dataValidation>
        <x14:dataValidation type="list" allowBlank="1" showInputMessage="1" showErrorMessage="1" xr:uid="{00000000-0002-0000-0000-000004000000}">
          <x14:formula1>
            <xm:f>Data!$C$3:$C$17</xm:f>
          </x14:formula1>
          <xm:sqref>D2 D13:D1048576</xm:sqref>
        </x14:dataValidation>
        <x14:dataValidation type="list" allowBlank="1" showInputMessage="1" showErrorMessage="1" xr:uid="{5B7F7531-03AC-4D3C-ACC9-1F6E3BDE6251}">
          <x14:formula1>
            <xm:f>Data!$A$4:$A$85</xm:f>
          </x14:formula1>
          <xm:sqref>F15</xm:sqref>
        </x14:dataValidation>
      </x14:dataValidations>
    </ex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2:I38"/>
  <sheetViews>
    <sheetView view="pageBreakPreview" topLeftCell="A7" zoomScale="70" zoomScaleSheetLayoutView="70" workbookViewId="0">
      <selection activeCell="C10" sqref="C10"/>
    </sheetView>
  </sheetViews>
  <sheetFormatPr defaultColWidth="8.88671875" defaultRowHeight="13.2" x14ac:dyDescent="0.2"/>
  <cols>
    <col min="1" max="1" width="40.88671875" style="2" customWidth="1"/>
    <col min="2" max="2" width="39.33203125" style="2" customWidth="1"/>
    <col min="3" max="4" width="16.6640625" style="1" customWidth="1"/>
    <col min="5" max="5" width="20.6640625" style="1" customWidth="1"/>
    <col min="6" max="6" width="25.109375" style="1" customWidth="1"/>
    <col min="7" max="7" width="25.6640625" style="1" customWidth="1"/>
    <col min="8" max="8" width="13.109375" style="87" customWidth="1"/>
    <col min="9" max="9" width="24.88671875" style="1" customWidth="1"/>
    <col min="10" max="16384" width="8.88671875" style="1"/>
  </cols>
  <sheetData>
    <row r="2" spans="1:9" ht="23.4" customHeight="1" x14ac:dyDescent="0.2">
      <c r="A2" s="99" t="s">
        <v>203</v>
      </c>
      <c r="B2" s="100"/>
      <c r="C2" s="100"/>
      <c r="D2" s="100"/>
      <c r="E2" s="100"/>
      <c r="F2" s="100"/>
      <c r="G2" s="100"/>
      <c r="H2" s="100"/>
    </row>
    <row r="3" spans="1:9" ht="18.75" customHeight="1" x14ac:dyDescent="0.2"/>
    <row r="4" spans="1:9" ht="18" customHeight="1" thickBot="1" x14ac:dyDescent="0.25">
      <c r="A4" s="10" t="s">
        <v>7</v>
      </c>
      <c r="B4" s="10"/>
      <c r="F4" s="12"/>
      <c r="G4" s="10" t="s">
        <v>8</v>
      </c>
      <c r="H4" s="88"/>
    </row>
    <row r="5" spans="1:9" ht="18" customHeight="1" x14ac:dyDescent="0.2">
      <c r="A5" s="13" t="s">
        <v>5</v>
      </c>
      <c r="B5" s="119" t="s">
        <v>195</v>
      </c>
      <c r="C5" s="120"/>
      <c r="E5" s="6"/>
      <c r="F5" s="47"/>
      <c r="G5" s="53" t="s">
        <v>12</v>
      </c>
      <c r="H5" s="72">
        <f>SUM(B7*0.001)</f>
        <v>0.4</v>
      </c>
    </row>
    <row r="6" spans="1:9" ht="18" customHeight="1" x14ac:dyDescent="0.2">
      <c r="A6" s="14" t="s">
        <v>6</v>
      </c>
      <c r="B6" s="121" t="s">
        <v>196</v>
      </c>
      <c r="C6" s="122"/>
      <c r="E6" s="6"/>
      <c r="F6" s="47"/>
      <c r="G6" s="50" t="s">
        <v>108</v>
      </c>
      <c r="H6" s="73">
        <f>ROUNDDOWN(SUMIF(E14:E21,"協定木材",G14:G21),2)</f>
        <v>3.73</v>
      </c>
    </row>
    <row r="7" spans="1:9" ht="18" customHeight="1" thickBot="1" x14ac:dyDescent="0.25">
      <c r="A7" s="55" t="s">
        <v>116</v>
      </c>
      <c r="B7" s="123">
        <v>400</v>
      </c>
      <c r="C7" s="124"/>
      <c r="E7" s="6"/>
      <c r="F7" s="47"/>
      <c r="G7" s="50" t="s">
        <v>107</v>
      </c>
      <c r="H7" s="74">
        <f>ROUNDDOWN(SUMIF(E14:E21,"国産合法木材",G14:G21),2)</f>
        <v>2.2999999999999998</v>
      </c>
    </row>
    <row r="8" spans="1:9" ht="18" customHeight="1" x14ac:dyDescent="0.2">
      <c r="A8" s="54"/>
      <c r="B8" s="54"/>
      <c r="C8" s="46"/>
      <c r="E8" s="46"/>
      <c r="F8" s="47"/>
      <c r="G8" s="51" t="s">
        <v>13</v>
      </c>
      <c r="H8" s="85">
        <f>SUM(H6:H7)</f>
        <v>6.0299999999999994</v>
      </c>
    </row>
    <row r="9" spans="1:9" ht="18" customHeight="1" thickBot="1" x14ac:dyDescent="0.25">
      <c r="A9" s="3"/>
      <c r="B9" s="48"/>
      <c r="C9" s="46"/>
      <c r="E9" s="46"/>
      <c r="F9" s="47"/>
      <c r="G9" s="52" t="s">
        <v>0</v>
      </c>
      <c r="H9" s="86">
        <f>ROUNDDOWN(SUM(H15:H23),2)</f>
        <v>2.56</v>
      </c>
    </row>
    <row r="10" spans="1:9" ht="18" customHeight="1" thickBot="1" x14ac:dyDescent="0.25">
      <c r="A10" s="3"/>
      <c r="B10" s="48"/>
      <c r="F10" s="9"/>
      <c r="G10" s="49" t="s">
        <v>110</v>
      </c>
      <c r="H10" s="89" t="str">
        <f>IF(H8&gt;=H5*10,"★★★",IF(H8&gt;=H5*5,"★★",IF(H8&gt;=H5,"★","未達成")))</f>
        <v>★★★</v>
      </c>
      <c r="I10" s="4"/>
    </row>
    <row r="11" spans="1:9" ht="18" customHeight="1" x14ac:dyDescent="0.2">
      <c r="A11" s="3"/>
      <c r="B11" s="48"/>
      <c r="F11" s="9"/>
      <c r="G11" s="9"/>
      <c r="H11" s="90"/>
      <c r="I11" s="4"/>
    </row>
    <row r="12" spans="1:9" ht="57.9" customHeight="1" x14ac:dyDescent="0.15">
      <c r="C12" s="81" t="s">
        <v>197</v>
      </c>
      <c r="D12" s="95" t="s">
        <v>204</v>
      </c>
      <c r="E12" s="82" t="s">
        <v>198</v>
      </c>
      <c r="F12" s="82" t="s">
        <v>199</v>
      </c>
      <c r="G12" s="83" t="s">
        <v>200</v>
      </c>
      <c r="H12" s="91" t="s">
        <v>201</v>
      </c>
    </row>
    <row r="13" spans="1:9" s="2" customFormat="1" ht="21" customHeight="1" x14ac:dyDescent="0.2">
      <c r="A13" s="111" t="s">
        <v>111</v>
      </c>
      <c r="B13" s="103" t="s">
        <v>9</v>
      </c>
      <c r="C13" s="105" t="s">
        <v>10</v>
      </c>
      <c r="D13" s="105" t="s">
        <v>194</v>
      </c>
      <c r="E13" s="113" t="s">
        <v>2</v>
      </c>
      <c r="F13" s="107" t="s">
        <v>113</v>
      </c>
      <c r="G13" s="115" t="s">
        <v>115</v>
      </c>
      <c r="H13" s="117" t="s">
        <v>1</v>
      </c>
    </row>
    <row r="14" spans="1:9" s="2" customFormat="1" ht="21" customHeight="1" x14ac:dyDescent="0.2">
      <c r="A14" s="112"/>
      <c r="B14" s="104"/>
      <c r="C14" s="106"/>
      <c r="D14" s="106"/>
      <c r="E14" s="114"/>
      <c r="F14" s="108"/>
      <c r="G14" s="116"/>
      <c r="H14" s="118"/>
    </row>
    <row r="15" spans="1:9" s="2" customFormat="1" ht="36" customHeight="1" x14ac:dyDescent="0.2">
      <c r="A15" s="63" t="s">
        <v>119</v>
      </c>
      <c r="B15" s="64" t="s">
        <v>117</v>
      </c>
      <c r="C15" s="60" t="s">
        <v>93</v>
      </c>
      <c r="D15" s="59" t="s">
        <v>22</v>
      </c>
      <c r="E15" s="60" t="s">
        <v>3</v>
      </c>
      <c r="F15" s="59" t="s">
        <v>141</v>
      </c>
      <c r="G15" s="65">
        <v>0.2135</v>
      </c>
      <c r="H15" s="94">
        <f>IF(AND(C15&lt;&gt;"",G15&lt;&gt;""),ROUNDDOWN(G15,4)*VLOOKUP(C15,Data!$D$3:$H$42,5,FALSE),"")</f>
        <v>0.1304485</v>
      </c>
    </row>
    <row r="16" spans="1:9" ht="36" customHeight="1" x14ac:dyDescent="0.2">
      <c r="A16" s="66" t="s">
        <v>120</v>
      </c>
      <c r="B16" s="67" t="s">
        <v>121</v>
      </c>
      <c r="C16" s="60" t="s">
        <v>23</v>
      </c>
      <c r="D16" s="59" t="s">
        <v>26</v>
      </c>
      <c r="E16" s="60" t="s">
        <v>4</v>
      </c>
      <c r="F16" s="59"/>
      <c r="G16" s="68">
        <v>2.3008000000000002</v>
      </c>
      <c r="H16" s="94">
        <f>IF(AND(C16&lt;&gt;"",G16&lt;&gt;""),ROUNDDOWN(G16,4)*VLOOKUP(C16,Data!$D$3:$H$42,5,FALSE),"")</f>
        <v>0.72245120000000007</v>
      </c>
    </row>
    <row r="17" spans="1:9" ht="36" customHeight="1" x14ac:dyDescent="0.2">
      <c r="A17" s="66" t="s">
        <v>120</v>
      </c>
      <c r="B17" s="67" t="s">
        <v>118</v>
      </c>
      <c r="C17" s="60" t="s">
        <v>87</v>
      </c>
      <c r="D17" s="59" t="s">
        <v>30</v>
      </c>
      <c r="E17" s="60" t="s">
        <v>3</v>
      </c>
      <c r="F17" s="59" t="s">
        <v>131</v>
      </c>
      <c r="G17" s="68">
        <v>1.056</v>
      </c>
      <c r="H17" s="94">
        <f>IF(AND(C17&lt;&gt;"",G17&lt;&gt;""),ROUNDDOWN(G17,4)*VLOOKUP(C17,Data!$D$3:$H$42,5,FALSE),"")</f>
        <v>0.65894400000000009</v>
      </c>
    </row>
    <row r="18" spans="1:9" ht="36" customHeight="1" x14ac:dyDescent="0.2">
      <c r="A18" s="66" t="s">
        <v>120</v>
      </c>
      <c r="B18" s="67" t="s">
        <v>122</v>
      </c>
      <c r="C18" s="60" t="s">
        <v>23</v>
      </c>
      <c r="D18" s="59" t="s">
        <v>22</v>
      </c>
      <c r="E18" s="60" t="s">
        <v>3</v>
      </c>
      <c r="F18" s="59" t="s">
        <v>109</v>
      </c>
      <c r="G18" s="68">
        <v>0.42520000000000002</v>
      </c>
      <c r="H18" s="94">
        <f>IF(AND(C18&lt;&gt;"",G18&lt;&gt;""),ROUNDDOWN(G18,4)*VLOOKUP(C18,Data!$D$3:$H$42,5,FALSE),"")</f>
        <v>0.13351280000000001</v>
      </c>
    </row>
    <row r="19" spans="1:9" ht="36" customHeight="1" x14ac:dyDescent="0.2">
      <c r="A19" s="66" t="s">
        <v>120</v>
      </c>
      <c r="B19" s="67" t="s">
        <v>123</v>
      </c>
      <c r="C19" s="60" t="s">
        <v>102</v>
      </c>
      <c r="D19" s="59" t="s">
        <v>22</v>
      </c>
      <c r="E19" s="60" t="s">
        <v>3</v>
      </c>
      <c r="F19" s="59" t="s">
        <v>129</v>
      </c>
      <c r="G19" s="68">
        <v>1.2884</v>
      </c>
      <c r="H19" s="94">
        <f>IF(AND(C19&lt;&gt;"",G19&lt;&gt;""),ROUNDDOWN(G19,4)*VLOOKUP(C19,Data!$D$3:$H$42,5,FALSE),"")</f>
        <v>0.60297120000000004</v>
      </c>
    </row>
    <row r="20" spans="1:9" ht="36" customHeight="1" x14ac:dyDescent="0.2">
      <c r="A20" s="66" t="s">
        <v>120</v>
      </c>
      <c r="B20" s="67" t="s">
        <v>124</v>
      </c>
      <c r="C20" s="60" t="s">
        <v>27</v>
      </c>
      <c r="D20" s="59" t="s">
        <v>26</v>
      </c>
      <c r="E20" s="60" t="s">
        <v>3</v>
      </c>
      <c r="F20" s="59" t="s">
        <v>192</v>
      </c>
      <c r="G20" s="68">
        <v>0.45219999999999999</v>
      </c>
      <c r="H20" s="94">
        <f>IF(AND(C20&lt;&gt;"",G20&lt;&gt;""),ROUNDDOWN(G20,4)*VLOOKUP(C20,Data!$D$3:$H$42,5,FALSE),"")</f>
        <v>0.1840454</v>
      </c>
    </row>
    <row r="21" spans="1:9" ht="36" customHeight="1" x14ac:dyDescent="0.2">
      <c r="A21" s="69" t="s">
        <v>125</v>
      </c>
      <c r="B21" s="70" t="s">
        <v>126</v>
      </c>
      <c r="C21" s="60" t="s">
        <v>34</v>
      </c>
      <c r="D21" s="59" t="s">
        <v>26</v>
      </c>
      <c r="E21" s="60" t="s">
        <v>3</v>
      </c>
      <c r="F21" s="59" t="s">
        <v>133</v>
      </c>
      <c r="G21" s="68">
        <v>0.29959999999999998</v>
      </c>
      <c r="H21" s="94">
        <f>IF(AND(C21&lt;&gt;"",G21&lt;&gt;""),ROUNDDOWN(G21,4)*VLOOKUP(C21,Data!$D$3:$H$42,5,FALSE),"")</f>
        <v>0.13511960000000001</v>
      </c>
    </row>
    <row r="22" spans="1:9" ht="36" customHeight="1" x14ac:dyDescent="0.2">
      <c r="A22" s="61"/>
      <c r="B22" s="61"/>
      <c r="C22" s="60"/>
      <c r="D22" s="59"/>
      <c r="E22" s="60"/>
      <c r="F22" s="59"/>
      <c r="G22" s="62"/>
      <c r="H22" s="94" t="str">
        <f>IF(AND(C22&lt;&gt;"",G22&lt;&gt;""),ROUNDDOWN(G22,4)*VLOOKUP(C22,Data!$D$3:$H$42,5,FALSE),"")</f>
        <v/>
      </c>
    </row>
    <row r="23" spans="1:9" ht="36" customHeight="1" x14ac:dyDescent="0.2">
      <c r="A23" s="59"/>
      <c r="B23" s="59"/>
      <c r="C23" s="59"/>
      <c r="D23" s="59"/>
      <c r="E23" s="59"/>
      <c r="F23" s="59"/>
      <c r="G23" s="62"/>
      <c r="H23" s="94" t="str">
        <f>IF(AND(C23&lt;&gt;"",G23&lt;&gt;""),ROUNDDOWN(G23,4)*VLOOKUP(C23,Data!$D$3:$H$42,5,FALSE),"")</f>
        <v/>
      </c>
    </row>
    <row r="24" spans="1:9" ht="18" customHeight="1" x14ac:dyDescent="0.2">
      <c r="A24" s="98" t="s">
        <v>206</v>
      </c>
      <c r="B24" s="54"/>
      <c r="D24" s="54"/>
      <c r="E24" s="56"/>
      <c r="F24" s="54"/>
      <c r="G24" s="54"/>
      <c r="H24" s="92"/>
    </row>
    <row r="25" spans="1:9" ht="18" customHeight="1" x14ac:dyDescent="0.2">
      <c r="B25" s="54"/>
      <c r="D25" s="54"/>
      <c r="E25" s="56"/>
      <c r="F25" s="54"/>
      <c r="G25" s="54"/>
      <c r="H25" s="92"/>
    </row>
    <row r="26" spans="1:9" ht="18" customHeight="1" x14ac:dyDescent="0.2">
      <c r="A26" s="57"/>
      <c r="B26" s="54"/>
      <c r="D26" s="58"/>
      <c r="E26" s="56"/>
      <c r="F26" s="54"/>
      <c r="G26" s="54"/>
      <c r="H26" s="92"/>
    </row>
    <row r="27" spans="1:9" ht="18" customHeight="1" x14ac:dyDescent="0.2">
      <c r="B27" s="54"/>
      <c r="D27" s="58"/>
      <c r="E27" s="56"/>
      <c r="F27" s="54"/>
      <c r="G27" s="54"/>
      <c r="H27" s="92"/>
    </row>
    <row r="28" spans="1:9" ht="18" customHeight="1" x14ac:dyDescent="0.2">
      <c r="A28" s="57"/>
      <c r="B28" s="54"/>
      <c r="D28" s="58"/>
      <c r="E28" s="56"/>
      <c r="F28" s="54"/>
      <c r="G28" s="54"/>
      <c r="H28" s="92"/>
    </row>
    <row r="29" spans="1:9" ht="18" customHeight="1" x14ac:dyDescent="0.2">
      <c r="A29" s="57"/>
      <c r="B29" s="54"/>
      <c r="D29" s="58"/>
      <c r="E29" s="56"/>
      <c r="F29" s="54"/>
      <c r="G29" s="54"/>
      <c r="H29" s="92"/>
    </row>
    <row r="30" spans="1:9" x14ac:dyDescent="0.2">
      <c r="A30" s="57"/>
      <c r="B30" s="1"/>
      <c r="F30" s="11"/>
      <c r="H30" s="93"/>
      <c r="I30" s="7"/>
    </row>
    <row r="31" spans="1:9" x14ac:dyDescent="0.2">
      <c r="A31" s="1"/>
      <c r="B31" s="1"/>
      <c r="F31" s="11"/>
      <c r="H31" s="93"/>
      <c r="I31" s="7"/>
    </row>
    <row r="32" spans="1:9" x14ac:dyDescent="0.2">
      <c r="A32" s="1"/>
      <c r="B32" s="1"/>
      <c r="F32" s="11"/>
      <c r="H32" s="93"/>
      <c r="I32" s="7"/>
    </row>
    <row r="33" spans="1:9" x14ac:dyDescent="0.2">
      <c r="A33" s="1"/>
      <c r="B33" s="1"/>
      <c r="F33" s="11"/>
      <c r="H33" s="93"/>
      <c r="I33" s="7"/>
    </row>
    <row r="34" spans="1:9" x14ac:dyDescent="0.2">
      <c r="A34" s="1"/>
      <c r="B34" s="1"/>
      <c r="F34" s="11"/>
      <c r="H34" s="93"/>
      <c r="I34" s="7"/>
    </row>
    <row r="35" spans="1:9" x14ac:dyDescent="0.2">
      <c r="A35" s="1"/>
      <c r="B35" s="1"/>
      <c r="F35" s="11"/>
      <c r="H35" s="93"/>
      <c r="I35" s="7"/>
    </row>
    <row r="36" spans="1:9" x14ac:dyDescent="0.2">
      <c r="A36" s="1"/>
      <c r="B36" s="1"/>
      <c r="F36" s="11"/>
      <c r="H36" s="93"/>
      <c r="I36" s="7"/>
    </row>
    <row r="37" spans="1:9" x14ac:dyDescent="0.2">
      <c r="A37" s="1"/>
      <c r="B37" s="1"/>
      <c r="F37" s="11"/>
      <c r="H37" s="93"/>
      <c r="I37" s="7"/>
    </row>
    <row r="38" spans="1:9" x14ac:dyDescent="0.2">
      <c r="A38" s="1"/>
      <c r="B38" s="1"/>
      <c r="F38" s="11"/>
      <c r="H38" s="93"/>
      <c r="I38" s="7"/>
    </row>
  </sheetData>
  <mergeCells count="12">
    <mergeCell ref="G13:G14"/>
    <mergeCell ref="H13:H14"/>
    <mergeCell ref="A2:H2"/>
    <mergeCell ref="B5:C5"/>
    <mergeCell ref="B6:C6"/>
    <mergeCell ref="B7:C7"/>
    <mergeCell ref="A13:A14"/>
    <mergeCell ref="B13:B14"/>
    <mergeCell ref="C13:C14"/>
    <mergeCell ref="D13:D14"/>
    <mergeCell ref="E13:E14"/>
    <mergeCell ref="F13:F14"/>
  </mergeCells>
  <phoneticPr fontId="16"/>
  <printOptions horizontalCentered="1"/>
  <pageMargins left="0.39370078740157483" right="0.39370078740157483" top="0.78740157480314965" bottom="0.59055118110236227" header="0.31496062992125984" footer="0.31496062992125984"/>
  <pageSetup paperSize="9" scale="71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Data!$A$4:$A$81</xm:f>
          </x14:formula1>
          <xm:sqref>F15:F23</xm:sqref>
        </x14:dataValidation>
        <x14:dataValidation type="list" allowBlank="1" showInputMessage="1" showErrorMessage="1" xr:uid="{00000000-0002-0000-0100-000001000000}">
          <x14:formula1>
            <xm:f>Data!$E$3:$E$4</xm:f>
          </x14:formula1>
          <xm:sqref>E15:E23</xm:sqref>
        </x14:dataValidation>
        <x14:dataValidation type="list" allowBlank="1" showInputMessage="1" showErrorMessage="1" xr:uid="{00000000-0002-0000-0100-000002000000}">
          <x14:formula1>
            <xm:f>Data!$A$4:$A$76</xm:f>
          </x14:formula1>
          <xm:sqref>F24:H29</xm:sqref>
        </x14:dataValidation>
        <x14:dataValidation type="list" allowBlank="1" showInputMessage="1" showErrorMessage="1" xr:uid="{00000000-0002-0000-0100-000003000000}">
          <x14:formula1>
            <xm:f>Data!$D$3:$D$43</xm:f>
          </x14:formula1>
          <xm:sqref>C15:C23</xm:sqref>
        </x14:dataValidation>
        <x14:dataValidation type="list" allowBlank="1" showInputMessage="1" showErrorMessage="1" xr:uid="{00000000-0002-0000-0100-000004000000}">
          <x14:formula1>
            <xm:f>Data!$C$3:$C$18</xm:f>
          </x14:formula1>
          <xm:sqref>D2 D13:D1048576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86"/>
  <sheetViews>
    <sheetView topLeftCell="A61" zoomScale="130" zoomScaleNormal="130" zoomScalePageLayoutView="130" workbookViewId="0">
      <selection activeCell="C88" sqref="C88"/>
    </sheetView>
  </sheetViews>
  <sheetFormatPr defaultColWidth="8.88671875" defaultRowHeight="10.8" x14ac:dyDescent="0.2"/>
  <cols>
    <col min="1" max="1" width="9" style="15" bestFit="1" customWidth="1"/>
    <col min="2" max="2" width="9" style="16" customWidth="1"/>
    <col min="3" max="3" width="12.88671875" style="16" bestFit="1" customWidth="1"/>
    <col min="4" max="4" width="23.109375" style="16" bestFit="1" customWidth="1"/>
    <col min="5" max="5" width="10.44140625" style="16" bestFit="1" customWidth="1"/>
    <col min="6" max="6" width="12.88671875" style="16" bestFit="1" customWidth="1"/>
    <col min="7" max="7" width="19.6640625" style="16" bestFit="1" customWidth="1"/>
    <col min="8" max="8" width="12.6640625" style="16" bestFit="1" customWidth="1"/>
    <col min="9" max="10" width="8.88671875" style="16"/>
    <col min="11" max="11" width="12.109375" style="16" bestFit="1" customWidth="1"/>
    <col min="12" max="16384" width="8.88671875" style="16"/>
  </cols>
  <sheetData>
    <row r="2" spans="1:11" x14ac:dyDescent="0.2">
      <c r="A2" s="35" t="s">
        <v>14</v>
      </c>
      <c r="B2" s="43" t="s">
        <v>2</v>
      </c>
      <c r="C2" s="17" t="s">
        <v>15</v>
      </c>
      <c r="D2" s="18" t="s">
        <v>16</v>
      </c>
      <c r="E2" s="19" t="s">
        <v>17</v>
      </c>
      <c r="F2" s="20" t="s">
        <v>11</v>
      </c>
      <c r="G2" s="21" t="s">
        <v>18</v>
      </c>
      <c r="H2" s="36" t="s">
        <v>19</v>
      </c>
      <c r="J2" s="36" t="s">
        <v>20</v>
      </c>
      <c r="K2" s="36" t="s">
        <v>21</v>
      </c>
    </row>
    <row r="3" spans="1:11" x14ac:dyDescent="0.2">
      <c r="A3" s="15" t="s">
        <v>112</v>
      </c>
      <c r="B3" s="44" t="s">
        <v>3</v>
      </c>
      <c r="C3" s="22" t="s">
        <v>22</v>
      </c>
      <c r="D3" s="23" t="s">
        <v>23</v>
      </c>
      <c r="E3" s="24" t="s">
        <v>24</v>
      </c>
      <c r="F3" s="25" t="s">
        <v>22</v>
      </c>
      <c r="G3" s="37" t="s">
        <v>25</v>
      </c>
      <c r="H3" s="40">
        <v>0.314</v>
      </c>
      <c r="J3" s="36">
        <v>0.5</v>
      </c>
      <c r="K3" s="36">
        <v>3.6666666666666665</v>
      </c>
    </row>
    <row r="4" spans="1:11" x14ac:dyDescent="0.2">
      <c r="A4" s="22" t="s">
        <v>127</v>
      </c>
      <c r="B4" s="45" t="s">
        <v>4</v>
      </c>
      <c r="C4" s="26" t="s">
        <v>26</v>
      </c>
      <c r="D4" s="27" t="s">
        <v>27</v>
      </c>
      <c r="E4" s="28" t="s">
        <v>28</v>
      </c>
      <c r="F4" s="29" t="s">
        <v>26</v>
      </c>
      <c r="G4" s="38" t="s">
        <v>29</v>
      </c>
      <c r="H4" s="41">
        <v>0.40699999999999997</v>
      </c>
    </row>
    <row r="5" spans="1:11" x14ac:dyDescent="0.2">
      <c r="A5" s="22" t="s">
        <v>128</v>
      </c>
      <c r="C5" s="26" t="s">
        <v>30</v>
      </c>
      <c r="D5" s="27" t="s">
        <v>31</v>
      </c>
      <c r="E5" s="30"/>
      <c r="F5" s="29" t="s">
        <v>30</v>
      </c>
      <c r="G5" s="38" t="s">
        <v>32</v>
      </c>
      <c r="H5" s="41">
        <v>0.28699999999999998</v>
      </c>
    </row>
    <row r="6" spans="1:11" x14ac:dyDescent="0.2">
      <c r="A6" s="22" t="s">
        <v>129</v>
      </c>
      <c r="C6" s="26" t="s">
        <v>33</v>
      </c>
      <c r="D6" s="27" t="s">
        <v>34</v>
      </c>
      <c r="F6" s="29" t="s">
        <v>33</v>
      </c>
      <c r="G6" s="38" t="s">
        <v>35</v>
      </c>
      <c r="H6" s="41">
        <v>0.45100000000000001</v>
      </c>
    </row>
    <row r="7" spans="1:11" x14ac:dyDescent="0.2">
      <c r="A7" s="22" t="s">
        <v>130</v>
      </c>
      <c r="C7" s="26" t="s">
        <v>36</v>
      </c>
      <c r="D7" s="27" t="s">
        <v>37</v>
      </c>
      <c r="F7" s="29" t="s">
        <v>36</v>
      </c>
      <c r="G7" s="38" t="s">
        <v>38</v>
      </c>
      <c r="H7" s="41">
        <v>0.46400000000000002</v>
      </c>
    </row>
    <row r="8" spans="1:11" x14ac:dyDescent="0.2">
      <c r="A8" s="22" t="s">
        <v>131</v>
      </c>
      <c r="C8" s="26" t="s">
        <v>202</v>
      </c>
      <c r="D8" s="27" t="s">
        <v>40</v>
      </c>
      <c r="F8" s="29" t="s">
        <v>41</v>
      </c>
      <c r="G8" s="38" t="s">
        <v>42</v>
      </c>
      <c r="H8" s="41">
        <v>0.41199999999999998</v>
      </c>
    </row>
    <row r="9" spans="1:11" x14ac:dyDescent="0.2">
      <c r="A9" s="22" t="s">
        <v>132</v>
      </c>
      <c r="C9" s="26" t="s">
        <v>39</v>
      </c>
      <c r="D9" s="27" t="s">
        <v>44</v>
      </c>
      <c r="F9" s="29" t="s">
        <v>43</v>
      </c>
      <c r="G9" s="38" t="s">
        <v>45</v>
      </c>
      <c r="H9" s="41">
        <v>0.40400000000000003</v>
      </c>
    </row>
    <row r="10" spans="1:11" x14ac:dyDescent="0.2">
      <c r="A10" s="22" t="s">
        <v>133</v>
      </c>
      <c r="C10" s="26" t="s">
        <v>43</v>
      </c>
      <c r="D10" s="27" t="s">
        <v>47</v>
      </c>
      <c r="F10" s="29" t="s">
        <v>46</v>
      </c>
      <c r="G10" s="38" t="s">
        <v>48</v>
      </c>
      <c r="H10" s="41">
        <v>0.42299999999999999</v>
      </c>
    </row>
    <row r="11" spans="1:11" x14ac:dyDescent="0.2">
      <c r="A11" s="22" t="s">
        <v>134</v>
      </c>
      <c r="C11" s="26" t="s">
        <v>46</v>
      </c>
      <c r="D11" s="27" t="s">
        <v>50</v>
      </c>
      <c r="F11" s="29" t="s">
        <v>49</v>
      </c>
      <c r="G11" s="38" t="s">
        <v>51</v>
      </c>
      <c r="H11" s="41">
        <v>0.318</v>
      </c>
    </row>
    <row r="12" spans="1:11" x14ac:dyDescent="0.2">
      <c r="A12" s="22" t="s">
        <v>135</v>
      </c>
      <c r="C12" s="26" t="s">
        <v>49</v>
      </c>
      <c r="D12" s="27" t="s">
        <v>53</v>
      </c>
      <c r="F12" s="29" t="s">
        <v>52</v>
      </c>
      <c r="G12" s="38" t="s">
        <v>54</v>
      </c>
      <c r="H12" s="41">
        <v>0.46400000000000002</v>
      </c>
    </row>
    <row r="13" spans="1:11" x14ac:dyDescent="0.2">
      <c r="A13" s="22" t="s">
        <v>136</v>
      </c>
      <c r="C13" s="26" t="s">
        <v>52</v>
      </c>
      <c r="D13" s="27" t="s">
        <v>56</v>
      </c>
      <c r="F13" s="29" t="s">
        <v>55</v>
      </c>
      <c r="G13" s="38" t="s">
        <v>57</v>
      </c>
      <c r="H13" s="41">
        <v>0.35699999999999998</v>
      </c>
    </row>
    <row r="14" spans="1:11" x14ac:dyDescent="0.2">
      <c r="A14" s="22" t="s">
        <v>137</v>
      </c>
      <c r="C14" s="26" t="s">
        <v>55</v>
      </c>
      <c r="D14" s="27" t="s">
        <v>59</v>
      </c>
      <c r="F14" s="29" t="s">
        <v>58</v>
      </c>
      <c r="G14" s="38" t="s">
        <v>60</v>
      </c>
      <c r="H14" s="41">
        <v>0.36199999999999999</v>
      </c>
    </row>
    <row r="15" spans="1:11" x14ac:dyDescent="0.2">
      <c r="A15" s="22" t="s">
        <v>138</v>
      </c>
      <c r="C15" s="26" t="s">
        <v>58</v>
      </c>
      <c r="D15" s="27" t="s">
        <v>62</v>
      </c>
      <c r="F15" s="29" t="s">
        <v>63</v>
      </c>
      <c r="G15" s="38" t="s">
        <v>64</v>
      </c>
      <c r="H15" s="41">
        <v>0.45500000000000002</v>
      </c>
    </row>
    <row r="16" spans="1:11" x14ac:dyDescent="0.2">
      <c r="A16" s="22" t="s">
        <v>139</v>
      </c>
      <c r="C16" s="31" t="s">
        <v>61</v>
      </c>
      <c r="D16" s="26" t="s">
        <v>65</v>
      </c>
      <c r="F16" s="29" t="s">
        <v>66</v>
      </c>
      <c r="G16" s="38" t="s">
        <v>67</v>
      </c>
      <c r="H16" s="41">
        <v>0.45400000000000001</v>
      </c>
    </row>
    <row r="17" spans="1:8" x14ac:dyDescent="0.2">
      <c r="A17" s="22" t="s">
        <v>208</v>
      </c>
      <c r="D17" s="26" t="s">
        <v>68</v>
      </c>
      <c r="F17" s="29" t="s">
        <v>69</v>
      </c>
      <c r="G17" s="38" t="s">
        <v>70</v>
      </c>
      <c r="H17" s="41">
        <v>0.45</v>
      </c>
    </row>
    <row r="18" spans="1:8" x14ac:dyDescent="0.2">
      <c r="A18" s="22" t="s">
        <v>209</v>
      </c>
      <c r="D18" s="26" t="s">
        <v>71</v>
      </c>
      <c r="F18" s="29" t="s">
        <v>61</v>
      </c>
      <c r="G18" s="38" t="s">
        <v>72</v>
      </c>
      <c r="H18" s="41">
        <v>0.32</v>
      </c>
    </row>
    <row r="19" spans="1:8" ht="32.4" x14ac:dyDescent="0.2">
      <c r="A19" s="22" t="s">
        <v>210</v>
      </c>
      <c r="D19" s="32" t="s">
        <v>73</v>
      </c>
      <c r="G19" s="38" t="s">
        <v>74</v>
      </c>
      <c r="H19" s="41">
        <v>0.35199999999999998</v>
      </c>
    </row>
    <row r="20" spans="1:8" x14ac:dyDescent="0.2">
      <c r="A20" s="22" t="s">
        <v>140</v>
      </c>
      <c r="D20" s="26" t="s">
        <v>75</v>
      </c>
      <c r="G20" s="38" t="s">
        <v>76</v>
      </c>
      <c r="H20" s="41">
        <v>0.46400000000000002</v>
      </c>
    </row>
    <row r="21" spans="1:8" x14ac:dyDescent="0.2">
      <c r="A21" s="22" t="s">
        <v>141</v>
      </c>
      <c r="D21" s="26" t="s">
        <v>77</v>
      </c>
      <c r="G21" s="38" t="s">
        <v>78</v>
      </c>
      <c r="H21" s="41">
        <v>0.42299999999999999</v>
      </c>
    </row>
    <row r="22" spans="1:8" x14ac:dyDescent="0.2">
      <c r="A22" s="22" t="s">
        <v>211</v>
      </c>
      <c r="D22" s="26" t="s">
        <v>79</v>
      </c>
      <c r="G22" s="38" t="s">
        <v>80</v>
      </c>
      <c r="H22" s="41">
        <v>0.57299999999999995</v>
      </c>
    </row>
    <row r="23" spans="1:8" x14ac:dyDescent="0.2">
      <c r="A23" s="22" t="s">
        <v>142</v>
      </c>
      <c r="D23" s="26" t="s">
        <v>81</v>
      </c>
      <c r="G23" s="38" t="s">
        <v>82</v>
      </c>
      <c r="H23" s="41">
        <v>0.64600000000000002</v>
      </c>
    </row>
    <row r="24" spans="1:8" x14ac:dyDescent="0.2">
      <c r="A24" s="22" t="s">
        <v>143</v>
      </c>
      <c r="D24" s="26" t="s">
        <v>83</v>
      </c>
      <c r="G24" s="38" t="s">
        <v>84</v>
      </c>
      <c r="H24" s="41">
        <v>0.41899999999999998</v>
      </c>
    </row>
    <row r="25" spans="1:8" x14ac:dyDescent="0.2">
      <c r="A25" s="22" t="s">
        <v>144</v>
      </c>
      <c r="D25" s="26" t="s">
        <v>85</v>
      </c>
      <c r="G25" s="38" t="s">
        <v>86</v>
      </c>
      <c r="H25" s="41">
        <v>0.66800000000000004</v>
      </c>
    </row>
    <row r="26" spans="1:8" x14ac:dyDescent="0.2">
      <c r="A26" s="22" t="s">
        <v>212</v>
      </c>
      <c r="D26" s="26" t="s">
        <v>87</v>
      </c>
      <c r="G26" s="38" t="s">
        <v>88</v>
      </c>
      <c r="H26" s="41">
        <v>0.624</v>
      </c>
    </row>
    <row r="27" spans="1:8" x14ac:dyDescent="0.2">
      <c r="A27" s="22" t="s">
        <v>145</v>
      </c>
      <c r="D27" s="26" t="s">
        <v>89</v>
      </c>
      <c r="G27" s="39" t="s">
        <v>90</v>
      </c>
      <c r="H27" s="41">
        <v>0.29099999999999998</v>
      </c>
    </row>
    <row r="28" spans="1:8" x14ac:dyDescent="0.2">
      <c r="A28" s="22" t="s">
        <v>146</v>
      </c>
      <c r="D28" s="26" t="s">
        <v>91</v>
      </c>
      <c r="H28" s="41">
        <v>0.45400000000000001</v>
      </c>
    </row>
    <row r="29" spans="1:8" x14ac:dyDescent="0.2">
      <c r="A29" s="22" t="s">
        <v>213</v>
      </c>
      <c r="D29" s="26" t="s">
        <v>92</v>
      </c>
      <c r="H29" s="41">
        <v>0.49399999999999999</v>
      </c>
    </row>
    <row r="30" spans="1:8" x14ac:dyDescent="0.2">
      <c r="A30" s="22" t="s">
        <v>147</v>
      </c>
      <c r="D30" s="26" t="s">
        <v>93</v>
      </c>
      <c r="H30" s="41">
        <v>0.61099999999999999</v>
      </c>
    </row>
    <row r="31" spans="1:8" x14ac:dyDescent="0.2">
      <c r="A31" s="22" t="s">
        <v>148</v>
      </c>
      <c r="D31" s="26" t="s">
        <v>94</v>
      </c>
      <c r="H31" s="41">
        <v>0.45400000000000001</v>
      </c>
    </row>
    <row r="32" spans="1:8" x14ac:dyDescent="0.2">
      <c r="A32" s="22" t="s">
        <v>149</v>
      </c>
      <c r="D32" s="26" t="s">
        <v>95</v>
      </c>
      <c r="H32" s="41">
        <v>0.38600000000000001</v>
      </c>
    </row>
    <row r="33" spans="1:8" x14ac:dyDescent="0.2">
      <c r="A33" s="22" t="s">
        <v>214</v>
      </c>
      <c r="D33" s="26" t="s">
        <v>96</v>
      </c>
      <c r="H33" s="41">
        <v>0.51900000000000002</v>
      </c>
    </row>
    <row r="34" spans="1:8" x14ac:dyDescent="0.2">
      <c r="A34" s="22" t="s">
        <v>215</v>
      </c>
      <c r="D34" s="26" t="s">
        <v>97</v>
      </c>
      <c r="H34" s="41">
        <v>0.34399999999999997</v>
      </c>
    </row>
    <row r="35" spans="1:8" x14ac:dyDescent="0.2">
      <c r="A35" s="22" t="s">
        <v>150</v>
      </c>
      <c r="D35" s="26" t="s">
        <v>98</v>
      </c>
      <c r="H35" s="41">
        <v>0.36899999999999999</v>
      </c>
    </row>
    <row r="36" spans="1:8" x14ac:dyDescent="0.2">
      <c r="A36" s="22" t="s">
        <v>151</v>
      </c>
      <c r="D36" s="26" t="s">
        <v>99</v>
      </c>
      <c r="H36" s="41">
        <v>0.39800000000000002</v>
      </c>
    </row>
    <row r="37" spans="1:8" x14ac:dyDescent="0.2">
      <c r="A37" s="22" t="s">
        <v>216</v>
      </c>
      <c r="D37" s="26" t="s">
        <v>100</v>
      </c>
      <c r="H37" s="41">
        <v>0.23400000000000001</v>
      </c>
    </row>
    <row r="38" spans="1:8" x14ac:dyDescent="0.2">
      <c r="A38" s="22" t="s">
        <v>152</v>
      </c>
      <c r="D38" s="26" t="s">
        <v>101</v>
      </c>
      <c r="H38" s="41">
        <v>0.66</v>
      </c>
    </row>
    <row r="39" spans="1:8" x14ac:dyDescent="0.2">
      <c r="A39" s="22" t="s">
        <v>217</v>
      </c>
      <c r="D39" s="26" t="s">
        <v>102</v>
      </c>
      <c r="H39" s="41">
        <v>0.46800000000000003</v>
      </c>
    </row>
    <row r="40" spans="1:8" ht="21.6" x14ac:dyDescent="0.2">
      <c r="A40" s="22" t="s">
        <v>153</v>
      </c>
      <c r="D40" s="32" t="s">
        <v>103</v>
      </c>
      <c r="H40" s="41">
        <v>0.46899999999999997</v>
      </c>
    </row>
    <row r="41" spans="1:8" ht="21.6" x14ac:dyDescent="0.2">
      <c r="A41" s="22" t="s">
        <v>154</v>
      </c>
      <c r="D41" s="32" t="s">
        <v>104</v>
      </c>
      <c r="H41" s="41">
        <v>0.64600000000000002</v>
      </c>
    </row>
    <row r="42" spans="1:8" ht="21.6" x14ac:dyDescent="0.2">
      <c r="A42" s="22" t="s">
        <v>155</v>
      </c>
      <c r="D42" s="33" t="s">
        <v>105</v>
      </c>
      <c r="H42" s="42">
        <v>0.624</v>
      </c>
    </row>
    <row r="43" spans="1:8" ht="43.2" x14ac:dyDescent="0.2">
      <c r="A43" s="22" t="s">
        <v>156</v>
      </c>
      <c r="D43" s="34" t="s">
        <v>106</v>
      </c>
    </row>
    <row r="44" spans="1:8" x14ac:dyDescent="0.2">
      <c r="A44" s="22" t="s">
        <v>157</v>
      </c>
    </row>
    <row r="45" spans="1:8" x14ac:dyDescent="0.2">
      <c r="A45" s="22" t="s">
        <v>158</v>
      </c>
    </row>
    <row r="46" spans="1:8" x14ac:dyDescent="0.2">
      <c r="A46" s="22" t="s">
        <v>159</v>
      </c>
    </row>
    <row r="47" spans="1:8" x14ac:dyDescent="0.2">
      <c r="A47" s="22" t="s">
        <v>160</v>
      </c>
    </row>
    <row r="48" spans="1:8" x14ac:dyDescent="0.2">
      <c r="A48" s="22" t="s">
        <v>161</v>
      </c>
    </row>
    <row r="49" spans="1:1" x14ac:dyDescent="0.2">
      <c r="A49" s="22" t="s">
        <v>162</v>
      </c>
    </row>
    <row r="50" spans="1:1" x14ac:dyDescent="0.2">
      <c r="A50" s="22" t="s">
        <v>163</v>
      </c>
    </row>
    <row r="51" spans="1:1" x14ac:dyDescent="0.2">
      <c r="A51" s="22" t="s">
        <v>164</v>
      </c>
    </row>
    <row r="52" spans="1:1" x14ac:dyDescent="0.2">
      <c r="A52" s="22" t="s">
        <v>165</v>
      </c>
    </row>
    <row r="53" spans="1:1" x14ac:dyDescent="0.2">
      <c r="A53" s="22" t="s">
        <v>166</v>
      </c>
    </row>
    <row r="54" spans="1:1" x14ac:dyDescent="0.2">
      <c r="A54" s="22" t="s">
        <v>167</v>
      </c>
    </row>
    <row r="55" spans="1:1" x14ac:dyDescent="0.2">
      <c r="A55" s="22" t="s">
        <v>168</v>
      </c>
    </row>
    <row r="56" spans="1:1" x14ac:dyDescent="0.2">
      <c r="A56" s="22" t="s">
        <v>169</v>
      </c>
    </row>
    <row r="57" spans="1:1" x14ac:dyDescent="0.2">
      <c r="A57" s="22" t="s">
        <v>170</v>
      </c>
    </row>
    <row r="58" spans="1:1" x14ac:dyDescent="0.2">
      <c r="A58" s="22" t="s">
        <v>171</v>
      </c>
    </row>
    <row r="59" spans="1:1" x14ac:dyDescent="0.2">
      <c r="A59" s="22" t="s">
        <v>172</v>
      </c>
    </row>
    <row r="60" spans="1:1" x14ac:dyDescent="0.2">
      <c r="A60" s="22" t="s">
        <v>173</v>
      </c>
    </row>
    <row r="61" spans="1:1" x14ac:dyDescent="0.2">
      <c r="A61" s="22" t="s">
        <v>174</v>
      </c>
    </row>
    <row r="62" spans="1:1" x14ac:dyDescent="0.2">
      <c r="A62" s="22" t="s">
        <v>175</v>
      </c>
    </row>
    <row r="63" spans="1:1" x14ac:dyDescent="0.2">
      <c r="A63" s="22" t="s">
        <v>176</v>
      </c>
    </row>
    <row r="64" spans="1:1" x14ac:dyDescent="0.2">
      <c r="A64" s="22" t="s">
        <v>177</v>
      </c>
    </row>
    <row r="65" spans="1:1" x14ac:dyDescent="0.2">
      <c r="A65" s="22" t="s">
        <v>178</v>
      </c>
    </row>
    <row r="66" spans="1:1" x14ac:dyDescent="0.2">
      <c r="A66" s="22" t="s">
        <v>179</v>
      </c>
    </row>
    <row r="67" spans="1:1" x14ac:dyDescent="0.2">
      <c r="A67" s="22" t="s">
        <v>180</v>
      </c>
    </row>
    <row r="68" spans="1:1" x14ac:dyDescent="0.2">
      <c r="A68" s="22" t="s">
        <v>181</v>
      </c>
    </row>
    <row r="69" spans="1:1" x14ac:dyDescent="0.2">
      <c r="A69" s="22" t="s">
        <v>182</v>
      </c>
    </row>
    <row r="70" spans="1:1" x14ac:dyDescent="0.2">
      <c r="A70" s="22" t="s">
        <v>183</v>
      </c>
    </row>
    <row r="71" spans="1:1" x14ac:dyDescent="0.2">
      <c r="A71" s="22" t="s">
        <v>184</v>
      </c>
    </row>
    <row r="72" spans="1:1" x14ac:dyDescent="0.2">
      <c r="A72" s="22" t="s">
        <v>185</v>
      </c>
    </row>
    <row r="73" spans="1:1" x14ac:dyDescent="0.2">
      <c r="A73" s="22" t="s">
        <v>186</v>
      </c>
    </row>
    <row r="74" spans="1:1" x14ac:dyDescent="0.2">
      <c r="A74" s="22" t="s">
        <v>187</v>
      </c>
    </row>
    <row r="75" spans="1:1" x14ac:dyDescent="0.2">
      <c r="A75" s="22" t="s">
        <v>188</v>
      </c>
    </row>
    <row r="76" spans="1:1" x14ac:dyDescent="0.2">
      <c r="A76" s="22" t="s">
        <v>189</v>
      </c>
    </row>
    <row r="77" spans="1:1" x14ac:dyDescent="0.2">
      <c r="A77" s="22" t="s">
        <v>190</v>
      </c>
    </row>
    <row r="78" spans="1:1" x14ac:dyDescent="0.2">
      <c r="A78" s="22" t="s">
        <v>191</v>
      </c>
    </row>
    <row r="79" spans="1:1" x14ac:dyDescent="0.2">
      <c r="A79" s="22" t="s">
        <v>192</v>
      </c>
    </row>
    <row r="80" spans="1:1" x14ac:dyDescent="0.2">
      <c r="A80" s="22" t="s">
        <v>193</v>
      </c>
    </row>
    <row r="81" spans="1:1" x14ac:dyDescent="0.2">
      <c r="A81" s="22" t="s">
        <v>218</v>
      </c>
    </row>
    <row r="82" spans="1:1" x14ac:dyDescent="0.2">
      <c r="A82" s="22" t="s">
        <v>219</v>
      </c>
    </row>
    <row r="83" spans="1:1" x14ac:dyDescent="0.2">
      <c r="A83" s="22" t="s">
        <v>220</v>
      </c>
    </row>
    <row r="84" spans="1:1" x14ac:dyDescent="0.2">
      <c r="A84" s="22" t="s">
        <v>222</v>
      </c>
    </row>
    <row r="85" spans="1:1" x14ac:dyDescent="0.2">
      <c r="A85" s="22" t="s">
        <v>221</v>
      </c>
    </row>
    <row r="86" spans="1:1" x14ac:dyDescent="0.2">
      <c r="A86" s="22"/>
    </row>
  </sheetData>
  <phoneticPr fontId="10"/>
  <dataValidations count="1">
    <dataValidation type="list" allowBlank="1" showInputMessage="1" showErrorMessage="1" sqref="F65507:F65531" xr:uid="{00000000-0002-0000-0200-000000000000}">
      <formula1>"リストから選択,協定木材,国産合法木材"</formula1>
    </dataValidation>
  </dataValidations>
  <pageMargins left="0.70000000000000007" right="0.70000000000000007" top="0.75000000000000011" bottom="0.75000000000000011" header="0.30000000000000004" footer="0.30000000000000004"/>
  <pageSetup paperSize="9" scale="80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【書式】　国産木材使用数量・CO2固定量調書</vt:lpstr>
      <vt:lpstr>記入例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</dc:creator>
  <cp:lastModifiedBy>a0003557</cp:lastModifiedBy>
  <cp:lastPrinted>2020-12-08T04:49:53Z</cp:lastPrinted>
  <dcterms:created xsi:type="dcterms:W3CDTF">2012-03-05T00:59:22Z</dcterms:created>
  <dcterms:modified xsi:type="dcterms:W3CDTF">2020-12-08T05:05:42Z</dcterms:modified>
</cp:coreProperties>
</file>